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n\Desktop\BUDGET ORDERS\"/>
    </mc:Choice>
  </mc:AlternateContent>
  <bookViews>
    <workbookView xWindow="0" yWindow="462" windowWidth="25920" windowHeight="15881"/>
  </bookViews>
  <sheets>
    <sheet name="Input Detail" sheetId="2" r:id="rId1"/>
    <sheet name="BO" sheetId="1" r:id="rId2"/>
  </sheets>
  <definedNames>
    <definedName name="BP_JE">'Input Detail'!#REF!</definedName>
    <definedName name="BP_Sum">BO!#REF!</definedName>
    <definedName name="Entry_Types">BO!#REF!</definedName>
    <definedName name="ET_JE">'Input Detail'!$A$10:$A$34</definedName>
    <definedName name="ET_Sum">BO!$A$24:$A$36</definedName>
    <definedName name="LINETYPE">'Input Detail'!$T$24:$U$29</definedName>
    <definedName name="linetype1">'Input Detail'!$T$24:$U$29</definedName>
    <definedName name="_xlnm.Print_Area" localSheetId="1">BO!$A$1:$O$46</definedName>
    <definedName name="_xlnm.Print_Area" localSheetId="0">'Input Detail'!$A$1:$R$35</definedName>
    <definedName name="UCampuses">'Input Detail'!$U$1:$U$8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R11" i="2"/>
  <c r="R12" i="2"/>
  <c r="R13" i="2"/>
  <c r="R14" i="2"/>
  <c r="M10" i="2" l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R34" i="2" l="1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A16" i="1" l="1"/>
  <c r="N35" i="1"/>
  <c r="N34" i="1"/>
  <c r="N33" i="1"/>
  <c r="N32" i="1"/>
  <c r="N31" i="1"/>
  <c r="L35" i="1"/>
  <c r="L34" i="1"/>
  <c r="L33" i="1"/>
  <c r="L32" i="1"/>
  <c r="L31" i="1"/>
  <c r="A3" i="1" l="1"/>
  <c r="N36" i="1" l="1"/>
  <c r="L36" i="1"/>
  <c r="N28" i="1"/>
  <c r="N27" i="1"/>
  <c r="N25" i="1"/>
  <c r="N26" i="1"/>
  <c r="L26" i="1"/>
  <c r="L27" i="1"/>
  <c r="L28" i="1"/>
  <c r="L24" i="1"/>
  <c r="L25" i="1"/>
  <c r="N24" i="1"/>
  <c r="L9" i="1" l="1"/>
  <c r="N9" i="1" s="1"/>
  <c r="L8" i="1"/>
  <c r="L10" i="1"/>
  <c r="N10" i="1" s="1"/>
  <c r="L14" i="1"/>
  <c r="N14" i="1" s="1"/>
  <c r="L6" i="1"/>
  <c r="N6" i="1" s="1"/>
  <c r="N29" i="1"/>
  <c r="L29" i="1"/>
  <c r="L11" i="1" l="1"/>
  <c r="N11" i="1" s="1"/>
  <c r="N8" i="1"/>
  <c r="L12" i="1" l="1"/>
  <c r="L15" i="1" l="1"/>
  <c r="N12" i="1"/>
</calcChain>
</file>

<file path=xl/sharedStrings.xml><?xml version="1.0" encoding="utf-8"?>
<sst xmlns="http://schemas.openxmlformats.org/spreadsheetml/2006/main" count="152" uniqueCount="108">
  <si>
    <t>P</t>
  </si>
  <si>
    <t>C</t>
  </si>
  <si>
    <t>O</t>
  </si>
  <si>
    <t>R</t>
  </si>
  <si>
    <t>Type</t>
  </si>
  <si>
    <t>BU</t>
  </si>
  <si>
    <t>DEPT</t>
  </si>
  <si>
    <t>FUND</t>
  </si>
  <si>
    <t>ACCT</t>
  </si>
  <si>
    <t>OU</t>
  </si>
  <si>
    <t>PROG</t>
  </si>
  <si>
    <t>PROJ</t>
  </si>
  <si>
    <t>UMS05</t>
  </si>
  <si>
    <t>00</t>
  </si>
  <si>
    <t>Transfers</t>
  </si>
  <si>
    <t>UNIVERSITY OF MAINE SYSTEM</t>
  </si>
  <si>
    <t>Amount</t>
  </si>
  <si>
    <t>N</t>
  </si>
  <si>
    <t>Unrestricted Net Position (Reserves)</t>
  </si>
  <si>
    <t>Revenue</t>
  </si>
  <si>
    <r>
      <t xml:space="preserve">Personnel Services </t>
    </r>
    <r>
      <rPr>
        <i/>
        <sz val="10"/>
        <color theme="1"/>
        <rFont val="Calibri"/>
        <family val="2"/>
        <scheme val="minor"/>
      </rPr>
      <t>(compensation &amp; benefits)</t>
    </r>
  </si>
  <si>
    <r>
      <t xml:space="preserve">Capital </t>
    </r>
    <r>
      <rPr>
        <i/>
        <sz val="10"/>
        <color theme="1"/>
        <rFont val="Calibri"/>
        <family val="2"/>
        <scheme val="minor"/>
      </rPr>
      <t xml:space="preserve">(equipment &gt;$5K; xfers to plant &amp; plant reserves; debt service principal </t>
    </r>
  </si>
  <si>
    <t>All Other Expenses</t>
  </si>
  <si>
    <t>UMS01</t>
  </si>
  <si>
    <t>UMA</t>
  </si>
  <si>
    <t>UMS02</t>
  </si>
  <si>
    <t>UMS03</t>
  </si>
  <si>
    <t>UMS04</t>
  </si>
  <si>
    <t>UMS06</t>
  </si>
  <si>
    <t>UMS07</t>
  </si>
  <si>
    <t>UMS08</t>
  </si>
  <si>
    <t>UMF</t>
  </si>
  <si>
    <t>UMFK</t>
  </si>
  <si>
    <t>UMM</t>
  </si>
  <si>
    <t>UMAINE</t>
  </si>
  <si>
    <t>USM</t>
  </si>
  <si>
    <t>UMPI</t>
  </si>
  <si>
    <t>GUS</t>
  </si>
  <si>
    <t>03</t>
  </si>
  <si>
    <t>BUDGET</t>
  </si>
  <si>
    <t>Ledger</t>
  </si>
  <si>
    <t>BOTH</t>
  </si>
  <si>
    <t>Blank</t>
  </si>
  <si>
    <t>July-Dec</t>
  </si>
  <si>
    <t>Jan-June</t>
  </si>
  <si>
    <t>Current Budget</t>
  </si>
  <si>
    <t>Line</t>
  </si>
  <si>
    <t>Line Description</t>
  </si>
  <si>
    <t>Journal Line Description</t>
  </si>
  <si>
    <t>Position #</t>
  </si>
  <si>
    <t>10-Digit</t>
  </si>
  <si>
    <t>CLASS</t>
  </si>
  <si>
    <t>TOTAL</t>
  </si>
  <si>
    <t>10</t>
  </si>
  <si>
    <t>13</t>
  </si>
  <si>
    <t>15</t>
  </si>
  <si>
    <t>16</t>
  </si>
  <si>
    <t>Regular</t>
  </si>
  <si>
    <t>T</t>
  </si>
  <si>
    <t>Temporary</t>
  </si>
  <si>
    <t>S</t>
  </si>
  <si>
    <t>Student</t>
  </si>
  <si>
    <t>Salary/wage Adjustment</t>
  </si>
  <si>
    <t>Fringe Adjustment (Calculated)</t>
  </si>
  <si>
    <t>Position Mgmt Only Required for "P" Lines</t>
  </si>
  <si>
    <t>Line Type</t>
  </si>
  <si>
    <t>Reserves</t>
  </si>
  <si>
    <t>Line Item Description</t>
  </si>
  <si>
    <t>Type of Change</t>
  </si>
  <si>
    <t>DESIGNATED - FUND 10</t>
  </si>
  <si>
    <t>DESIGNATED - FUND 13</t>
  </si>
  <si>
    <t>E&amp;G RESERVES - USED WITH FUND 00, 10 OR 13</t>
  </si>
  <si>
    <t>AUXILIARY RESERVES - USED WITH FUND O3</t>
  </si>
  <si>
    <t>AUXILIARY  - FUND 03</t>
  </si>
  <si>
    <t>E&amp;G - FUND 00</t>
  </si>
  <si>
    <t>BUDGET ORDER</t>
  </si>
  <si>
    <t>Personnel (compensation &amp; benefits)</t>
  </si>
  <si>
    <r>
      <t xml:space="preserve">Personnel </t>
    </r>
    <r>
      <rPr>
        <i/>
        <sz val="10"/>
        <color theme="1"/>
        <rFont val="Calibri"/>
        <family val="2"/>
        <scheme val="minor"/>
      </rPr>
      <t>(compensation &amp; benefits)</t>
    </r>
  </si>
  <si>
    <t>Net Change to Unrestricted Operations after Reserve Transfer</t>
  </si>
  <si>
    <t>Net Change to Unrestricted Operations Before Reserve Transfers</t>
  </si>
  <si>
    <t>Base &amp; Current Budget</t>
  </si>
  <si>
    <t>18</t>
  </si>
  <si>
    <t>CAPITAL PROJECTS</t>
  </si>
  <si>
    <t>Credit</t>
  </si>
  <si>
    <t>Debit</t>
  </si>
  <si>
    <t>FINANCIAL SUMMARY</t>
  </si>
  <si>
    <t>Total Operating Expenses &amp; Capital Investments Increase (Decrease)</t>
  </si>
  <si>
    <t>Operating Expenses &amp; Capital Investments</t>
  </si>
  <si>
    <r>
      <t xml:space="preserve">Capital </t>
    </r>
    <r>
      <rPr>
        <i/>
        <sz val="10"/>
        <color theme="1"/>
        <rFont val="Calibri"/>
        <family val="2"/>
        <scheme val="minor"/>
      </rPr>
      <t xml:space="preserve">(equipment &gt;$5K; xfers to plant &amp; plant reserves; debt service principal) </t>
    </r>
  </si>
  <si>
    <t>ORIGINATOR:</t>
  </si>
  <si>
    <t>APPROVALS:</t>
  </si>
  <si>
    <t>Journal Line Reference (ie, Budget Order #)</t>
  </si>
  <si>
    <t>Benefit Type</t>
  </si>
  <si>
    <t>The Amount (Column E) must Equal the sum of the Salary/wage and Fringe Adjustments (Columns Q+R)</t>
  </si>
  <si>
    <t>M</t>
  </si>
  <si>
    <t>Moving Expense</t>
  </si>
  <si>
    <t>DEPT:</t>
  </si>
  <si>
    <t>DATE:</t>
  </si>
  <si>
    <t>SUBMITTED BY</t>
  </si>
  <si>
    <t>EMAIL:</t>
  </si>
  <si>
    <t>UNIVERSITY OF MAINE SYSTEM - BUDGET ORDER</t>
  </si>
  <si>
    <t>Click on appropriate drop down selection</t>
  </si>
  <si>
    <t>BO number assigned by campus processor</t>
  </si>
  <si>
    <r>
      <t xml:space="preserve">Financial Detail </t>
    </r>
    <r>
      <rPr>
        <b/>
        <i/>
        <sz val="11"/>
        <color theme="1"/>
        <rFont val="Calibri"/>
        <family val="2"/>
        <scheme val="minor"/>
      </rPr>
      <t>(Journal Entry)</t>
    </r>
    <r>
      <rPr>
        <b/>
        <sz val="11"/>
        <color theme="1"/>
        <rFont val="Calibri"/>
        <family val="2"/>
        <scheme val="minor"/>
      </rPr>
      <t>:        For Personnel expenses, the Amount (Column E) should equal Column Q &amp; R</t>
    </r>
  </si>
  <si>
    <t xml:space="preserve">Explanation: </t>
  </si>
  <si>
    <t>BO523xxx</t>
  </si>
  <si>
    <t>FY23 Fringe Rates</t>
  </si>
  <si>
    <t>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</si>
</sst>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2" fillId="0" borderId="0" xfId="0" applyFo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centerContinuous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</xf>
    <xf numFmtId="0" fontId="0" fillId="0" borderId="0" xfId="0" applyFill="1" applyBorder="1" applyProtection="1"/>
    <xf numFmtId="0" fontId="0" fillId="0" borderId="1" xfId="0" applyFill="1" applyBorder="1" applyProtection="1"/>
    <xf numFmtId="0" fontId="0" fillId="0" borderId="0" xfId="0" applyFill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/>
    </xf>
    <xf numFmtId="42" fontId="0" fillId="0" borderId="25" xfId="0" applyNumberFormat="1" applyFill="1" applyBorder="1" applyAlignment="1" applyProtection="1">
      <alignment vertical="center"/>
    </xf>
    <xf numFmtId="0" fontId="0" fillId="0" borderId="4" xfId="0" applyFill="1" applyBorder="1" applyProtection="1"/>
    <xf numFmtId="42" fontId="0" fillId="0" borderId="6" xfId="0" applyNumberFormat="1" applyFont="1" applyFill="1" applyBorder="1" applyAlignment="1" applyProtection="1">
      <alignment vertical="center"/>
    </xf>
    <xf numFmtId="42" fontId="0" fillId="0" borderId="15" xfId="0" applyNumberFormat="1" applyFill="1" applyBorder="1" applyAlignment="1" applyProtection="1">
      <alignment vertical="center"/>
    </xf>
    <xf numFmtId="42" fontId="0" fillId="0" borderId="7" xfId="0" applyNumberFormat="1" applyFill="1" applyBorder="1" applyAlignment="1" applyProtection="1">
      <alignment vertical="center"/>
    </xf>
    <xf numFmtId="42" fontId="0" fillId="0" borderId="10" xfId="0" applyNumberFormat="1" applyFill="1" applyBorder="1" applyAlignment="1" applyProtection="1">
      <alignment vertical="center"/>
    </xf>
    <xf numFmtId="42" fontId="2" fillId="0" borderId="17" xfId="0" applyNumberFormat="1" applyFont="1" applyFill="1" applyBorder="1" applyAlignment="1" applyProtection="1">
      <alignment vertical="center"/>
    </xf>
    <xf numFmtId="42" fontId="0" fillId="0" borderId="7" xfId="0" applyNumberFormat="1" applyFont="1" applyFill="1" applyBorder="1" applyAlignment="1" applyProtection="1">
      <alignment vertical="center"/>
    </xf>
    <xf numFmtId="42" fontId="0" fillId="0" borderId="11" xfId="0" applyNumberFormat="1" applyFill="1" applyBorder="1" applyAlignment="1" applyProtection="1">
      <alignment vertical="center"/>
    </xf>
    <xf numFmtId="42" fontId="0" fillId="0" borderId="9" xfId="0" applyNumberFormat="1" applyFill="1" applyBorder="1" applyAlignment="1" applyProtection="1">
      <alignment horizontal="left" vertical="center" wrapText="1"/>
    </xf>
    <xf numFmtId="42" fontId="2" fillId="0" borderId="2" xfId="0" applyNumberFormat="1" applyFont="1" applyFill="1" applyBorder="1" applyAlignment="1" applyProtection="1">
      <alignment vertical="center"/>
    </xf>
    <xf numFmtId="0" fontId="0" fillId="0" borderId="12" xfId="0" applyFill="1" applyBorder="1" applyProtection="1"/>
    <xf numFmtId="42" fontId="2" fillId="0" borderId="13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4" fillId="0" borderId="0" xfId="0" applyFont="1" applyFill="1" applyAlignment="1" applyProtection="1">
      <alignment horizontal="centerContinuous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0" fillId="0" borderId="10" xfId="0" applyFill="1" applyBorder="1" applyAlignment="1" applyProtection="1"/>
    <xf numFmtId="0" fontId="2" fillId="0" borderId="5" xfId="0" applyFont="1" applyFill="1" applyBorder="1" applyProtection="1"/>
    <xf numFmtId="0" fontId="2" fillId="0" borderId="6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9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</xf>
    <xf numFmtId="42" fontId="0" fillId="0" borderId="2" xfId="0" applyNumberForma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42" fontId="0" fillId="0" borderId="13" xfId="0" applyNumberForma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42" fontId="2" fillId="3" borderId="2" xfId="0" applyNumberFormat="1" applyFont="1" applyFill="1" applyBorder="1" applyAlignment="1" applyProtection="1">
      <alignment vertical="center"/>
    </xf>
    <xf numFmtId="0" fontId="0" fillId="3" borderId="12" xfId="0" applyFill="1" applyBorder="1" applyAlignment="1" applyProtection="1">
      <alignment vertical="center"/>
    </xf>
    <xf numFmtId="42" fontId="2" fillId="3" borderId="13" xfId="0" applyNumberFormat="1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vertical="center" wrapText="1"/>
    </xf>
    <xf numFmtId="42" fontId="0" fillId="0" borderId="14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3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6" fillId="0" borderId="3" xfId="0" applyFont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9" fillId="0" borderId="0" xfId="0" applyFont="1" applyProtection="1">
      <protection locked="0"/>
    </xf>
    <xf numFmtId="0" fontId="6" fillId="0" borderId="8" xfId="0" applyFont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6" fillId="0" borderId="3" xfId="0" quotePrefix="1" applyFont="1" applyBorder="1" applyAlignment="1" applyProtection="1">
      <alignment horizontal="left"/>
      <protection locked="0"/>
    </xf>
    <xf numFmtId="0" fontId="0" fillId="0" borderId="3" xfId="0" quotePrefix="1" applyBorder="1" applyAlignment="1" applyProtection="1">
      <alignment horizontal="left"/>
      <protection locked="0"/>
    </xf>
    <xf numFmtId="0" fontId="0" fillId="0" borderId="3" xfId="0" quotePrefix="1" applyBorder="1" applyProtection="1">
      <protection locked="0"/>
    </xf>
    <xf numFmtId="0" fontId="0" fillId="0" borderId="8" xfId="0" quotePrefix="1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9" fillId="0" borderId="0" xfId="0" applyFont="1" applyBorder="1" applyProtection="1">
      <protection locked="0"/>
    </xf>
    <xf numFmtId="0" fontId="5" fillId="0" borderId="0" xfId="0" applyNumberFormat="1" applyFont="1" applyProtection="1">
      <protection locked="0"/>
    </xf>
    <xf numFmtId="0" fontId="0" fillId="0" borderId="2" xfId="0" applyBorder="1" applyAlignment="1" applyProtection="1">
      <alignment vertical="top"/>
      <protection locked="0"/>
    </xf>
    <xf numFmtId="164" fontId="0" fillId="0" borderId="2" xfId="0" applyNumberFormat="1" applyBorder="1" applyAlignment="1" applyProtection="1">
      <alignment vertical="top"/>
      <protection locked="0"/>
    </xf>
    <xf numFmtId="0" fontId="10" fillId="2" borderId="0" xfId="0" applyFont="1" applyFill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2" fontId="7" fillId="0" borderId="0" xfId="0" applyNumberFormat="1" applyFont="1" applyFill="1" applyBorder="1" applyProtection="1">
      <protection locked="0"/>
    </xf>
    <xf numFmtId="0" fontId="8" fillId="0" borderId="11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wrapText="1"/>
    </xf>
    <xf numFmtId="0" fontId="1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/>
    </xf>
    <xf numFmtId="3" fontId="14" fillId="0" borderId="12" xfId="0" applyNumberFormat="1" applyFont="1" applyFill="1" applyBorder="1" applyAlignment="1" applyProtection="1">
      <alignment horizontal="center"/>
      <protection locked="0"/>
    </xf>
    <xf numFmtId="49" fontId="14" fillId="0" borderId="2" xfId="0" applyNumberFormat="1" applyFont="1" applyFill="1" applyBorder="1" applyProtection="1">
      <protection locked="0"/>
    </xf>
    <xf numFmtId="3" fontId="14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center"/>
    </xf>
    <xf numFmtId="0" fontId="2" fillId="0" borderId="0" xfId="0" applyFont="1" applyAlignment="1" applyProtection="1">
      <protection locked="0"/>
    </xf>
    <xf numFmtId="0" fontId="11" fillId="0" borderId="18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1" fillId="0" borderId="16" xfId="0" applyFont="1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wrapText="1"/>
    </xf>
    <xf numFmtId="44" fontId="14" fillId="0" borderId="2" xfId="0" applyNumberFormat="1" applyFont="1" applyFill="1" applyBorder="1" applyProtection="1">
      <protection locked="0"/>
    </xf>
    <xf numFmtId="44" fontId="14" fillId="0" borderId="2" xfId="0" applyNumberFormat="1" applyFont="1" applyFill="1" applyBorder="1" applyProtection="1"/>
    <xf numFmtId="0" fontId="11" fillId="4" borderId="4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15" fillId="0" borderId="11" xfId="0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left"/>
    </xf>
    <xf numFmtId="0" fontId="15" fillId="0" borderId="8" xfId="0" applyFont="1" applyFill="1" applyBorder="1" applyAlignment="1" applyProtection="1">
      <alignment horizontal="center"/>
    </xf>
    <xf numFmtId="3" fontId="14" fillId="0" borderId="12" xfId="0" applyNumberFormat="1" applyFont="1" applyFill="1" applyBorder="1" applyAlignment="1" applyProtection="1">
      <protection locked="0"/>
    </xf>
    <xf numFmtId="42" fontId="14" fillId="0" borderId="2" xfId="0" applyNumberFormat="1" applyFont="1" applyFill="1" applyBorder="1" applyProtection="1">
      <protection locked="0"/>
    </xf>
    <xf numFmtId="49" fontId="0" fillId="0" borderId="2" xfId="0" applyNumberFormat="1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 wrapText="1"/>
    </xf>
    <xf numFmtId="44" fontId="14" fillId="0" borderId="2" xfId="1" applyFont="1" applyFill="1" applyBorder="1" applyProtection="1">
      <protection locked="0"/>
    </xf>
    <xf numFmtId="14" fontId="7" fillId="0" borderId="0" xfId="0" quotePrefix="1" applyNumberFormat="1" applyFont="1" applyAlignment="1">
      <alignment horizontal="left"/>
    </xf>
    <xf numFmtId="14" fontId="7" fillId="0" borderId="0" xfId="0" quotePrefix="1" applyNumberFormat="1" applyFont="1" applyAlignment="1" applyProtection="1">
      <alignment horizontal="left"/>
      <protection locked="0"/>
    </xf>
    <xf numFmtId="3" fontId="14" fillId="0" borderId="12" xfId="0" applyNumberFormat="1" applyFont="1" applyBorder="1" applyProtection="1">
      <protection locked="0"/>
    </xf>
    <xf numFmtId="0" fontId="0" fillId="0" borderId="2" xfId="0" applyBorder="1"/>
    <xf numFmtId="0" fontId="0" fillId="0" borderId="0" xfId="0" applyFont="1" applyAlignment="1" applyProtection="1">
      <alignment horizontal="right"/>
      <protection locked="0"/>
    </xf>
    <xf numFmtId="0" fontId="17" fillId="4" borderId="0" xfId="2" applyFill="1"/>
    <xf numFmtId="0" fontId="0" fillId="4" borderId="0" xfId="0" applyFill="1"/>
    <xf numFmtId="0" fontId="11" fillId="4" borderId="8" xfId="0" applyFont="1" applyFill="1" applyBorder="1" applyAlignment="1" applyProtection="1">
      <alignment horizontal="left"/>
      <protection locked="0"/>
    </xf>
    <xf numFmtId="0" fontId="11" fillId="4" borderId="1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1" fillId="4" borderId="1" xfId="0" applyFont="1" applyFill="1" applyBorder="1" applyAlignment="1" applyProtection="1">
      <alignment horizontal="left"/>
    </xf>
    <xf numFmtId="0" fontId="12" fillId="4" borderId="1" xfId="0" applyFont="1" applyFill="1" applyBorder="1" applyAlignment="1" applyProtection="1">
      <alignment horizontal="left"/>
    </xf>
    <xf numFmtId="14" fontId="12" fillId="4" borderId="14" xfId="0" applyNumberFormat="1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12" fillId="4" borderId="1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vertical="top" wrapText="1"/>
      <protection locked="0"/>
    </xf>
    <xf numFmtId="0" fontId="12" fillId="0" borderId="14" xfId="0" applyFont="1" applyBorder="1" applyAlignment="1" applyProtection="1">
      <alignment vertical="top" wrapText="1"/>
      <protection locked="0"/>
    </xf>
    <xf numFmtId="0" fontId="12" fillId="0" borderId="13" xfId="0" applyFont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/>
    <xf numFmtId="0" fontId="0" fillId="0" borderId="14" xfId="0" applyFont="1" applyBorder="1" applyAlignment="1" applyProtection="1"/>
    <xf numFmtId="0" fontId="0" fillId="0" borderId="12" xfId="0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2" fillId="0" borderId="4" xfId="0" applyFont="1" applyFill="1" applyBorder="1" applyAlignment="1" applyProtection="1"/>
    <xf numFmtId="0" fontId="2" fillId="0" borderId="5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6" xfId="0" applyFill="1" applyBorder="1" applyAlignment="1" applyProtection="1"/>
    <xf numFmtId="0" fontId="2" fillId="0" borderId="8" xfId="0" applyFont="1" applyFill="1" applyBorder="1" applyAlignment="1" applyProtection="1"/>
    <xf numFmtId="0" fontId="2" fillId="0" borderId="1" xfId="0" applyFont="1" applyFill="1" applyBorder="1" applyAlignment="1" applyProtection="1"/>
    <xf numFmtId="0" fontId="0" fillId="0" borderId="1" xfId="0" applyFill="1" applyBorder="1" applyAlignment="1" applyProtection="1"/>
    <xf numFmtId="0" fontId="0" fillId="0" borderId="9" xfId="0" applyFill="1" applyBorder="1" applyAlignment="1" applyProtection="1"/>
    <xf numFmtId="0" fontId="2" fillId="0" borderId="12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0" fillId="0" borderId="14" xfId="0" applyBorder="1" applyAlignment="1" applyProtection="1"/>
    <xf numFmtId="0" fontId="0" fillId="0" borderId="13" xfId="0" applyBorder="1" applyAlignment="1" applyProtection="1"/>
    <xf numFmtId="0" fontId="0" fillId="0" borderId="4" xfId="0" applyBorder="1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3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0" fillId="0" borderId="1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2" fillId="0" borderId="10" xfId="0" applyFont="1" applyFill="1" applyBorder="1" applyAlignment="1" applyProtection="1">
      <alignment vertical="center"/>
    </xf>
    <xf numFmtId="0" fontId="0" fillId="0" borderId="10" xfId="0" applyBorder="1" applyAlignment="1" applyProtection="1"/>
    <xf numFmtId="0" fontId="2" fillId="0" borderId="15" xfId="0" applyFont="1" applyBorder="1" applyAlignment="1" applyProtection="1"/>
    <xf numFmtId="0" fontId="0" fillId="0" borderId="15" xfId="0" applyBorder="1" applyAlignment="1" applyProtection="1"/>
    <xf numFmtId="0" fontId="0" fillId="0" borderId="15" xfId="0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0" fillId="0" borderId="11" xfId="0" applyFill="1" applyBorder="1" applyAlignment="1" applyProtection="1">
      <alignment vertical="center"/>
    </xf>
    <xf numFmtId="0" fontId="0" fillId="0" borderId="11" xfId="0" applyBorder="1" applyAlignment="1" applyProtection="1"/>
    <xf numFmtId="0" fontId="2" fillId="0" borderId="2" xfId="0" applyFont="1" applyFill="1" applyBorder="1" applyAlignment="1" applyProtection="1">
      <alignment vertical="center"/>
    </xf>
    <xf numFmtId="0" fontId="0" fillId="0" borderId="2" xfId="0" applyBorder="1" applyAlignment="1" applyProtection="1"/>
  </cellXfs>
  <cellStyles count="3">
    <cellStyle name="Currency" xfId="1" builtinId="4"/>
    <cellStyle name="Hyperlink" xfId="2" builtinId="8"/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zoomScaleNormal="100" workbookViewId="0">
      <selection activeCell="L3" sqref="L3"/>
    </sheetView>
  </sheetViews>
  <sheetFormatPr defaultColWidth="9.375" defaultRowHeight="14.3" x14ac:dyDescent="0.25"/>
  <cols>
    <col min="1" max="1" width="9" style="3" bestFit="1" customWidth="1"/>
    <col min="2" max="2" width="7.375" style="3" bestFit="1" customWidth="1"/>
    <col min="3" max="3" width="8" style="3" customWidth="1"/>
    <col min="4" max="4" width="24.625" style="3" customWidth="1"/>
    <col min="5" max="5" width="12.5" style="3" customWidth="1"/>
    <col min="6" max="6" width="9.5" style="3" customWidth="1"/>
    <col min="7" max="7" width="7" style="3" customWidth="1"/>
    <col min="8" max="8" width="7.5" style="3" customWidth="1"/>
    <col min="9" max="9" width="5.375" style="3" bestFit="1" customWidth="1"/>
    <col min="10" max="10" width="6.625" style="3" customWidth="1"/>
    <col min="11" max="11" width="8.5" style="3" customWidth="1"/>
    <col min="12" max="12" width="3.5" style="3" bestFit="1" customWidth="1"/>
    <col min="13" max="13" width="12.375" style="3" customWidth="1"/>
    <col min="14" max="14" width="9" style="3" customWidth="1"/>
    <col min="15" max="15" width="13.375" style="3" customWidth="1"/>
    <col min="16" max="16" width="7" style="3" customWidth="1"/>
    <col min="17" max="18" width="11.5" style="3" customWidth="1"/>
    <col min="19" max="20" width="9.375" style="3" hidden="1" customWidth="1"/>
    <col min="21" max="21" width="28.5" style="3" hidden="1" customWidth="1"/>
    <col min="22" max="28" width="9.375" style="3" hidden="1" customWidth="1"/>
    <col min="29" max="16384" width="9.375" style="3"/>
  </cols>
  <sheetData>
    <row r="1" spans="1:23" ht="23.3" customHeight="1" thickBot="1" x14ac:dyDescent="0.4">
      <c r="A1" s="172" t="s">
        <v>100</v>
      </c>
      <c r="B1" s="172"/>
      <c r="C1" s="172"/>
      <c r="D1" s="172"/>
      <c r="E1" s="172"/>
      <c r="F1" s="164" t="s">
        <v>102</v>
      </c>
      <c r="G1" s="164"/>
      <c r="H1" s="164"/>
      <c r="I1" s="164"/>
      <c r="J1" s="164"/>
      <c r="K1" s="164"/>
      <c r="L1" s="115"/>
      <c r="M1" s="165" t="s">
        <v>96</v>
      </c>
      <c r="N1" s="165"/>
      <c r="O1" s="166"/>
      <c r="P1" s="167"/>
      <c r="Q1" s="167"/>
      <c r="R1" s="167"/>
      <c r="S1" s="10"/>
      <c r="T1" s="79" t="s">
        <v>23</v>
      </c>
      <c r="U1" s="80" t="s">
        <v>24</v>
      </c>
    </row>
    <row r="2" spans="1:23" ht="20.05" customHeight="1" x14ac:dyDescent="0.3">
      <c r="A2" s="140" t="s">
        <v>34</v>
      </c>
      <c r="B2" s="141"/>
      <c r="C2" s="160" t="s">
        <v>101</v>
      </c>
      <c r="D2" s="161"/>
      <c r="E2" s="126"/>
      <c r="F2" s="115"/>
      <c r="G2" s="127"/>
      <c r="H2" s="128" t="s">
        <v>107</v>
      </c>
      <c r="I2" s="129"/>
      <c r="J2" s="116"/>
      <c r="K2" s="4"/>
      <c r="L2" s="115"/>
      <c r="M2" s="165" t="s">
        <v>97</v>
      </c>
      <c r="N2" s="165"/>
      <c r="O2" s="168"/>
      <c r="P2" s="168"/>
      <c r="Q2" s="168"/>
      <c r="R2" s="168"/>
      <c r="S2" s="10"/>
      <c r="T2" s="79" t="s">
        <v>25</v>
      </c>
      <c r="U2" s="80" t="s">
        <v>31</v>
      </c>
    </row>
    <row r="3" spans="1:23" ht="20.05" customHeight="1" x14ac:dyDescent="0.35">
      <c r="A3" s="158" t="s">
        <v>74</v>
      </c>
      <c r="B3" s="159"/>
      <c r="C3" s="162"/>
      <c r="D3" s="163"/>
      <c r="E3" s="12"/>
      <c r="F3" s="14"/>
      <c r="G3" s="130"/>
      <c r="H3" s="131" t="s">
        <v>105</v>
      </c>
      <c r="I3" s="132"/>
      <c r="J3" s="81"/>
      <c r="L3" s="14"/>
      <c r="M3" s="169" t="s">
        <v>98</v>
      </c>
      <c r="N3" s="169"/>
      <c r="O3" s="170"/>
      <c r="P3" s="171"/>
      <c r="Q3" s="171"/>
      <c r="R3" s="171"/>
      <c r="S3" s="10"/>
      <c r="T3" s="79" t="s">
        <v>26</v>
      </c>
      <c r="U3" s="80" t="s">
        <v>32</v>
      </c>
    </row>
    <row r="4" spans="1:23" ht="20.05" customHeight="1" thickBot="1" x14ac:dyDescent="0.35">
      <c r="A4" s="173"/>
      <c r="B4" s="173"/>
      <c r="C4" s="173"/>
      <c r="D4" s="173"/>
      <c r="E4" s="173"/>
      <c r="F4" s="81"/>
      <c r="G4" s="133"/>
      <c r="H4" s="134"/>
      <c r="I4" s="135"/>
      <c r="J4" s="81"/>
      <c r="L4" s="81"/>
      <c r="M4" s="155" t="s">
        <v>99</v>
      </c>
      <c r="N4" s="155"/>
      <c r="O4" s="156"/>
      <c r="P4" s="157"/>
      <c r="Q4" s="157"/>
      <c r="R4" s="157"/>
      <c r="S4" s="10"/>
      <c r="T4" s="79" t="s">
        <v>27</v>
      </c>
      <c r="U4" s="80" t="s">
        <v>33</v>
      </c>
    </row>
    <row r="5" spans="1:23" ht="2.25" customHeight="1" x14ac:dyDescent="0.3">
      <c r="A5" s="174"/>
      <c r="B5" s="174"/>
      <c r="C5" s="174"/>
      <c r="D5" s="174"/>
      <c r="E5" s="174"/>
      <c r="F5" s="14"/>
      <c r="G5" s="14"/>
      <c r="H5" s="14"/>
      <c r="I5" s="81"/>
      <c r="J5" s="81"/>
      <c r="L5" s="82"/>
      <c r="M5" s="82"/>
      <c r="N5" s="82"/>
      <c r="O5" s="82"/>
      <c r="P5" s="82"/>
      <c r="Q5" s="82"/>
      <c r="R5" s="82"/>
      <c r="S5" s="10"/>
      <c r="T5" s="79" t="s">
        <v>12</v>
      </c>
      <c r="U5" s="80" t="s">
        <v>34</v>
      </c>
    </row>
    <row r="6" spans="1:23" ht="45.7" customHeight="1" x14ac:dyDescent="0.3">
      <c r="A6" s="179" t="s">
        <v>104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1"/>
      <c r="S6" s="10"/>
      <c r="T6" s="79" t="s">
        <v>28</v>
      </c>
      <c r="U6" s="80" t="s">
        <v>35</v>
      </c>
    </row>
    <row r="7" spans="1:23" ht="21.75" customHeight="1" x14ac:dyDescent="0.25">
      <c r="A7" s="182" t="s">
        <v>103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23"/>
      <c r="N7" s="177" t="s">
        <v>64</v>
      </c>
      <c r="O7" s="177"/>
      <c r="P7" s="177"/>
      <c r="Q7" s="177"/>
      <c r="R7" s="177"/>
      <c r="S7" s="83"/>
      <c r="T7" s="79" t="s">
        <v>29</v>
      </c>
      <c r="U7" s="80" t="s">
        <v>36</v>
      </c>
    </row>
    <row r="8" spans="1:23" ht="26.35" customHeigh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5"/>
      <c r="K8" s="124"/>
      <c r="L8" s="125"/>
      <c r="M8" s="125"/>
      <c r="N8" s="178" t="s">
        <v>93</v>
      </c>
      <c r="O8" s="178"/>
      <c r="P8" s="178"/>
      <c r="Q8" s="178"/>
      <c r="R8" s="178"/>
      <c r="S8" s="83"/>
      <c r="T8" s="84" t="s">
        <v>30</v>
      </c>
      <c r="U8" s="85" t="s">
        <v>37</v>
      </c>
    </row>
    <row r="9" spans="1:23" ht="37.549999999999997" customHeight="1" x14ac:dyDescent="0.3">
      <c r="A9" s="149" t="s">
        <v>65</v>
      </c>
      <c r="B9" s="143" t="s">
        <v>5</v>
      </c>
      <c r="C9" s="43" t="s">
        <v>40</v>
      </c>
      <c r="D9" s="144" t="s">
        <v>48</v>
      </c>
      <c r="E9" s="43" t="s">
        <v>16</v>
      </c>
      <c r="F9" s="142" t="s">
        <v>6</v>
      </c>
      <c r="G9" s="142" t="s">
        <v>8</v>
      </c>
      <c r="H9" s="142" t="s">
        <v>51</v>
      </c>
      <c r="I9" s="142" t="s">
        <v>7</v>
      </c>
      <c r="J9" s="142" t="s">
        <v>10</v>
      </c>
      <c r="K9" s="145" t="s">
        <v>11</v>
      </c>
      <c r="L9" s="113" t="s">
        <v>9</v>
      </c>
      <c r="M9" s="114" t="s">
        <v>91</v>
      </c>
      <c r="N9" s="136" t="s">
        <v>49</v>
      </c>
      <c r="O9" s="20" t="s">
        <v>50</v>
      </c>
      <c r="P9" s="137" t="s">
        <v>92</v>
      </c>
      <c r="Q9" s="137" t="s">
        <v>62</v>
      </c>
      <c r="R9" s="137" t="s">
        <v>63</v>
      </c>
      <c r="S9" s="83"/>
      <c r="T9" s="86"/>
      <c r="U9" s="87"/>
    </row>
    <row r="10" spans="1:23" ht="20.05" customHeight="1" x14ac:dyDescent="0.25">
      <c r="A10" s="122"/>
      <c r="B10" s="118"/>
      <c r="C10" s="117"/>
      <c r="D10" s="153"/>
      <c r="E10" s="150"/>
      <c r="F10" s="122"/>
      <c r="G10" s="122"/>
      <c r="H10" s="148"/>
      <c r="I10" s="148"/>
      <c r="J10" s="122"/>
      <c r="K10" s="122"/>
      <c r="L10" s="117"/>
      <c r="M10" s="119" t="str">
        <f>(H3)</f>
        <v>BO523xxx</v>
      </c>
      <c r="N10" s="154"/>
      <c r="O10" s="154"/>
      <c r="P10" s="121"/>
      <c r="Q10" s="138">
        <v>0</v>
      </c>
      <c r="R10" s="139">
        <f>IF(P10=$T$32,Q10*'Input Detail'!$W$37,IF(P10=$T$33,Q10*'Input Detail'!$W$38,IF(P10=$T$34,'Input Detail'!$W$39,)))</f>
        <v>0</v>
      </c>
      <c r="S10" s="88"/>
      <c r="T10" s="79"/>
      <c r="U10" s="89" t="s">
        <v>42</v>
      </c>
    </row>
    <row r="11" spans="1:23" ht="20.05" customHeight="1" x14ac:dyDescent="0.25">
      <c r="A11" s="122"/>
      <c r="B11" s="118"/>
      <c r="C11" s="117"/>
      <c r="D11" s="146"/>
      <c r="E11" s="150"/>
      <c r="F11" s="122"/>
      <c r="G11" s="122"/>
      <c r="H11" s="148"/>
      <c r="I11" s="148"/>
      <c r="J11" s="122"/>
      <c r="K11" s="122"/>
      <c r="L11" s="117"/>
      <c r="M11" s="119" t="str">
        <f>M10</f>
        <v>BO523xxx</v>
      </c>
      <c r="N11" s="120"/>
      <c r="O11" s="154"/>
      <c r="P11" s="121"/>
      <c r="Q11" s="138">
        <v>0</v>
      </c>
      <c r="R11" s="139">
        <f>IF(P11=$T$32,Q11*'Input Detail'!$W$37,IF(P11=$T$33,Q11*'Input Detail'!$W$38,IF(P11=$T$34,'Input Detail'!$W$39,)))</f>
        <v>0</v>
      </c>
      <c r="S11" s="83"/>
      <c r="T11" s="79" t="s">
        <v>39</v>
      </c>
      <c r="U11" s="89" t="s">
        <v>45</v>
      </c>
    </row>
    <row r="12" spans="1:23" ht="20.05" customHeight="1" x14ac:dyDescent="0.25">
      <c r="A12" s="122"/>
      <c r="B12" s="118"/>
      <c r="C12" s="117"/>
      <c r="D12" s="146"/>
      <c r="E12" s="150"/>
      <c r="F12" s="122"/>
      <c r="G12" s="122"/>
      <c r="H12" s="148"/>
      <c r="I12" s="148"/>
      <c r="J12" s="122"/>
      <c r="K12" s="122"/>
      <c r="L12" s="117"/>
      <c r="M12" s="119" t="str">
        <f t="shared" ref="M12:M34" si="0">M11</f>
        <v>BO523xxx</v>
      </c>
      <c r="N12" s="120"/>
      <c r="O12" s="154"/>
      <c r="P12" s="121"/>
      <c r="Q12" s="138">
        <v>0</v>
      </c>
      <c r="R12" s="139">
        <f>IF(P12=$T$32,Q12*'Input Detail'!$W$37,IF(P12=$T$33,Q12*'Input Detail'!$W$38,IF(P12=$T$34,'Input Detail'!$W$39,)))</f>
        <v>0</v>
      </c>
      <c r="S12" s="83"/>
      <c r="T12" s="84" t="s">
        <v>41</v>
      </c>
      <c r="U12" s="90" t="s">
        <v>80</v>
      </c>
    </row>
    <row r="13" spans="1:23" ht="20.05" customHeight="1" x14ac:dyDescent="0.25">
      <c r="A13" s="122"/>
      <c r="B13" s="118"/>
      <c r="C13" s="117"/>
      <c r="D13" s="146"/>
      <c r="E13" s="150"/>
      <c r="F13" s="122"/>
      <c r="G13" s="122"/>
      <c r="H13" s="148"/>
      <c r="I13" s="148"/>
      <c r="J13" s="122"/>
      <c r="K13" s="122"/>
      <c r="L13" s="117"/>
      <c r="M13" s="119" t="str">
        <f t="shared" si="0"/>
        <v>BO523xxx</v>
      </c>
      <c r="N13" s="120"/>
      <c r="O13" s="154"/>
      <c r="P13" s="121"/>
      <c r="Q13" s="138">
        <v>0</v>
      </c>
      <c r="R13" s="139">
        <f>IF(P13=$T$32,Q13*'Input Detail'!$W$37,IF(P13=$T$33,Q13*'Input Detail'!$W$38,IF(P13=$T$34,'Input Detail'!$W$39,)))</f>
        <v>0</v>
      </c>
      <c r="S13" s="83"/>
      <c r="T13" s="91"/>
      <c r="U13" s="92" t="s">
        <v>42</v>
      </c>
      <c r="V13" s="93"/>
      <c r="W13" s="89"/>
    </row>
    <row r="14" spans="1:23" ht="20.05" customHeight="1" x14ac:dyDescent="0.25">
      <c r="A14" s="122"/>
      <c r="B14" s="118"/>
      <c r="C14" s="117"/>
      <c r="D14" s="146"/>
      <c r="E14" s="150"/>
      <c r="F14" s="122"/>
      <c r="G14" s="122"/>
      <c r="H14" s="148"/>
      <c r="I14" s="148"/>
      <c r="J14" s="122"/>
      <c r="K14" s="122"/>
      <c r="L14" s="117"/>
      <c r="M14" s="119" t="str">
        <f t="shared" si="0"/>
        <v>BO523xxx</v>
      </c>
      <c r="N14" s="120"/>
      <c r="O14" s="154"/>
      <c r="P14" s="121"/>
      <c r="Q14" s="138">
        <v>0</v>
      </c>
      <c r="R14" s="139">
        <f>IF(P14=$T$32,Q14*'Input Detail'!$W$37,IF(P14=$T$33,Q14*'Input Detail'!$W$38,IF(P14=$T$34,'Input Detail'!$W$39,)))</f>
        <v>0</v>
      </c>
      <c r="S14" s="83"/>
      <c r="T14" s="94" t="s">
        <v>13</v>
      </c>
      <c r="U14" s="93" t="s">
        <v>74</v>
      </c>
      <c r="V14" s="93"/>
      <c r="W14" s="89"/>
    </row>
    <row r="15" spans="1:23" ht="20.05" customHeight="1" x14ac:dyDescent="0.25">
      <c r="A15" s="122"/>
      <c r="B15" s="118"/>
      <c r="C15" s="117"/>
      <c r="D15" s="146"/>
      <c r="E15" s="150"/>
      <c r="F15" s="122"/>
      <c r="G15" s="122"/>
      <c r="H15" s="148"/>
      <c r="I15" s="148"/>
      <c r="J15" s="122"/>
      <c r="K15" s="122"/>
      <c r="L15" s="117"/>
      <c r="M15" s="119" t="str">
        <f t="shared" si="0"/>
        <v>BO523xxx</v>
      </c>
      <c r="N15" s="120"/>
      <c r="O15" s="120"/>
      <c r="P15" s="121"/>
      <c r="Q15" s="138">
        <v>0</v>
      </c>
      <c r="R15" s="139">
        <f>IF(P15=$T$32,Q15*'Input Detail'!$W$37,IF(P15=$T$33,Q15*'Input Detail'!$W$38,IF(P15=$T$34,'Input Detail'!$W$39,)))</f>
        <v>0</v>
      </c>
      <c r="S15" s="83"/>
      <c r="T15" s="94" t="s">
        <v>38</v>
      </c>
      <c r="U15" s="93" t="s">
        <v>73</v>
      </c>
      <c r="V15" s="93"/>
      <c r="W15" s="89"/>
    </row>
    <row r="16" spans="1:23" ht="20.05" customHeight="1" x14ac:dyDescent="0.25">
      <c r="A16" s="122"/>
      <c r="B16" s="118"/>
      <c r="C16" s="117"/>
      <c r="D16" s="146"/>
      <c r="E16" s="150"/>
      <c r="F16" s="122"/>
      <c r="G16" s="122"/>
      <c r="H16" s="148"/>
      <c r="I16" s="148"/>
      <c r="J16" s="122"/>
      <c r="K16" s="122"/>
      <c r="L16" s="117"/>
      <c r="M16" s="119" t="str">
        <f t="shared" si="0"/>
        <v>BO523xxx</v>
      </c>
      <c r="N16" s="120"/>
      <c r="O16" s="120"/>
      <c r="P16" s="121"/>
      <c r="Q16" s="138">
        <v>0</v>
      </c>
      <c r="R16" s="139">
        <f>IF(P16=$T$32,Q16*'Input Detail'!$W$37,IF(P16=$T$33,Q16*'Input Detail'!$W$38,IF(P16=$T$34,'Input Detail'!$W$39,)))</f>
        <v>0</v>
      </c>
      <c r="S16" s="83"/>
      <c r="T16" s="95" t="s">
        <v>53</v>
      </c>
      <c r="U16" s="93" t="s">
        <v>69</v>
      </c>
      <c r="V16" s="93"/>
      <c r="W16" s="89"/>
    </row>
    <row r="17" spans="1:29" ht="20.05" customHeight="1" x14ac:dyDescent="0.25">
      <c r="A17" s="122"/>
      <c r="B17" s="118" t="str">
        <f t="shared" ref="B17:B34" si="1">IF(E17=" "," ",IF(E17=0," ",IF($A$2=$U$1,$T$1,IF($A$2=$U$2,$T$2,IF($A$2=$U$3,$T$3,IF($A$2=$U$4,$T$4,IF($A$2=$U$5,$T$5,IF($A$2=$U$6,$T$6,IF($A$2=$U$7,$T$7,$T$8)))))))))</f>
        <v xml:space="preserve"> </v>
      </c>
      <c r="C17" s="117"/>
      <c r="D17" s="146"/>
      <c r="E17" s="150"/>
      <c r="F17" s="122"/>
      <c r="G17" s="122"/>
      <c r="H17" s="148"/>
      <c r="I17" s="148"/>
      <c r="J17" s="122"/>
      <c r="K17" s="122"/>
      <c r="L17" s="117"/>
      <c r="M17" s="119" t="str">
        <f t="shared" si="0"/>
        <v>BO523xxx</v>
      </c>
      <c r="N17" s="120"/>
      <c r="O17" s="120"/>
      <c r="P17" s="121"/>
      <c r="Q17" s="138">
        <v>0</v>
      </c>
      <c r="R17" s="139">
        <f>IF(P17=$T$32,Q17*'Input Detail'!$W$37,IF(P17=$T$33,Q17*'Input Detail'!$W$38,IF(P17=$T$34,'Input Detail'!$W$39,)))</f>
        <v>0</v>
      </c>
      <c r="S17" s="83"/>
      <c r="T17" s="95" t="s">
        <v>54</v>
      </c>
      <c r="U17" s="93" t="s">
        <v>70</v>
      </c>
      <c r="V17" s="93"/>
      <c r="W17" s="89"/>
    </row>
    <row r="18" spans="1:29" ht="20.05" customHeight="1" x14ac:dyDescent="0.25">
      <c r="A18" s="122"/>
      <c r="B18" s="118" t="str">
        <f t="shared" si="1"/>
        <v xml:space="preserve"> </v>
      </c>
      <c r="C18" s="117"/>
      <c r="D18" s="146"/>
      <c r="E18" s="150"/>
      <c r="F18" s="122"/>
      <c r="G18" s="122"/>
      <c r="H18" s="148"/>
      <c r="I18" s="148"/>
      <c r="J18" s="122"/>
      <c r="K18" s="122"/>
      <c r="L18" s="117"/>
      <c r="M18" s="119" t="str">
        <f t="shared" si="0"/>
        <v>BO523xxx</v>
      </c>
      <c r="N18" s="120"/>
      <c r="O18" s="120"/>
      <c r="P18" s="121"/>
      <c r="Q18" s="138">
        <v>0</v>
      </c>
      <c r="R18" s="139">
        <f>IF(P18=$T$32,Q18*'Input Detail'!$W$37,IF(P18=$T$33,Q18*'Input Detail'!$W$38,IF(P18=$T$34,'Input Detail'!$W$39,)))</f>
        <v>0</v>
      </c>
      <c r="S18" s="83"/>
      <c r="T18" s="95" t="s">
        <v>55</v>
      </c>
      <c r="U18" s="93" t="s">
        <v>71</v>
      </c>
      <c r="V18" s="93"/>
      <c r="W18" s="89"/>
    </row>
    <row r="19" spans="1:29" ht="20.05" customHeight="1" x14ac:dyDescent="0.25">
      <c r="A19" s="122"/>
      <c r="B19" s="118" t="str">
        <f t="shared" si="1"/>
        <v xml:space="preserve"> </v>
      </c>
      <c r="C19" s="117"/>
      <c r="D19" s="146"/>
      <c r="E19" s="150"/>
      <c r="F19" s="122"/>
      <c r="G19" s="122"/>
      <c r="H19" s="148"/>
      <c r="I19" s="148"/>
      <c r="J19" s="122"/>
      <c r="K19" s="122"/>
      <c r="L19" s="117"/>
      <c r="M19" s="119" t="str">
        <f t="shared" si="0"/>
        <v>BO523xxx</v>
      </c>
      <c r="N19" s="120"/>
      <c r="O19" s="120"/>
      <c r="P19" s="121"/>
      <c r="Q19" s="138">
        <v>0</v>
      </c>
      <c r="R19" s="139">
        <f>IF(P19=$T$32,Q19*'Input Detail'!$W$37,IF(P19=$T$33,Q19*'Input Detail'!$W$38,IF(P19=$T$34,'Input Detail'!$W$39,)))</f>
        <v>0</v>
      </c>
      <c r="S19" s="83"/>
      <c r="T19" s="96" t="s">
        <v>56</v>
      </c>
      <c r="U19" s="89" t="s">
        <v>72</v>
      </c>
      <c r="V19" s="93"/>
      <c r="W19" s="89"/>
    </row>
    <row r="20" spans="1:29" ht="20.05" customHeight="1" x14ac:dyDescent="0.25">
      <c r="A20" s="122"/>
      <c r="B20" s="118" t="str">
        <f t="shared" si="1"/>
        <v xml:space="preserve"> </v>
      </c>
      <c r="C20" s="117"/>
      <c r="D20" s="146"/>
      <c r="E20" s="150"/>
      <c r="F20" s="122"/>
      <c r="G20" s="122"/>
      <c r="H20" s="148"/>
      <c r="I20" s="148"/>
      <c r="J20" s="122"/>
      <c r="K20" s="122"/>
      <c r="L20" s="117"/>
      <c r="M20" s="119" t="str">
        <f t="shared" si="0"/>
        <v>BO523xxx</v>
      </c>
      <c r="N20" s="120"/>
      <c r="O20" s="120"/>
      <c r="P20" s="121"/>
      <c r="Q20" s="138">
        <v>0</v>
      </c>
      <c r="R20" s="139">
        <f>IF(P20=$T$32,Q20*'Input Detail'!$W$37,IF(P20=$T$33,Q20*'Input Detail'!$W$38,IF(P20=$T$34,'Input Detail'!$W$39,)))</f>
        <v>0</v>
      </c>
      <c r="S20" s="83"/>
      <c r="T20" s="97" t="s">
        <v>81</v>
      </c>
      <c r="U20" s="90" t="s">
        <v>82</v>
      </c>
      <c r="V20" s="93"/>
      <c r="W20" s="93"/>
    </row>
    <row r="21" spans="1:29" ht="20.05" customHeight="1" x14ac:dyDescent="0.25">
      <c r="A21" s="122"/>
      <c r="B21" s="118" t="str">
        <f t="shared" si="1"/>
        <v xml:space="preserve"> </v>
      </c>
      <c r="C21" s="117"/>
      <c r="D21" s="146"/>
      <c r="E21" s="150"/>
      <c r="F21" s="122"/>
      <c r="G21" s="122"/>
      <c r="H21" s="148"/>
      <c r="I21" s="148"/>
      <c r="J21" s="122"/>
      <c r="K21" s="122"/>
      <c r="L21" s="117"/>
      <c r="M21" s="119" t="str">
        <f t="shared" si="0"/>
        <v>BO523xxx</v>
      </c>
      <c r="N21" s="120"/>
      <c r="O21" s="120"/>
      <c r="P21" s="121"/>
      <c r="Q21" s="138">
        <v>0</v>
      </c>
      <c r="R21" s="139">
        <f>IF(P21=$T$32,Q21*'Input Detail'!$W$37,IF(P21=$T$33,Q21*'Input Detail'!$W$38,IF(P21=$T$34,'Input Detail'!$W$39,)))</f>
        <v>0</v>
      </c>
      <c r="S21" s="83"/>
      <c r="T21" s="91"/>
      <c r="U21" s="87" t="s">
        <v>42</v>
      </c>
      <c r="V21" s="93"/>
      <c r="W21" s="93"/>
    </row>
    <row r="22" spans="1:29" ht="20.05" customHeight="1" x14ac:dyDescent="0.25">
      <c r="A22" s="122"/>
      <c r="B22" s="118" t="str">
        <f t="shared" si="1"/>
        <v xml:space="preserve"> </v>
      </c>
      <c r="C22" s="117"/>
      <c r="D22" s="146"/>
      <c r="E22" s="150"/>
      <c r="F22" s="122"/>
      <c r="G22" s="122"/>
      <c r="H22" s="148"/>
      <c r="I22" s="148"/>
      <c r="J22" s="122"/>
      <c r="K22" s="122"/>
      <c r="L22" s="117"/>
      <c r="M22" s="119" t="str">
        <f t="shared" si="0"/>
        <v>BO523xxx</v>
      </c>
      <c r="N22" s="120"/>
      <c r="O22" s="120"/>
      <c r="P22" s="121"/>
      <c r="Q22" s="138">
        <v>0</v>
      </c>
      <c r="R22" s="139">
        <f>IF(P22=$T$32,Q22*'Input Detail'!$W$37,IF(P22=$T$33,Q22*'Input Detail'!$W$38,IF(P22=$T$34,'Input Detail'!$W$39,)))</f>
        <v>0</v>
      </c>
      <c r="S22" s="83"/>
      <c r="T22" s="98">
        <v>1</v>
      </c>
      <c r="U22" s="89" t="s">
        <v>43</v>
      </c>
      <c r="V22" s="93"/>
      <c r="W22" s="93"/>
    </row>
    <row r="23" spans="1:29" ht="20.05" customHeight="1" x14ac:dyDescent="0.25">
      <c r="A23" s="122"/>
      <c r="B23" s="118" t="str">
        <f t="shared" si="1"/>
        <v xml:space="preserve"> </v>
      </c>
      <c r="C23" s="117"/>
      <c r="D23" s="146"/>
      <c r="E23" s="150"/>
      <c r="F23" s="122"/>
      <c r="G23" s="122"/>
      <c r="H23" s="148"/>
      <c r="I23" s="148"/>
      <c r="J23" s="122"/>
      <c r="K23" s="122"/>
      <c r="L23" s="117"/>
      <c r="M23" s="119" t="str">
        <f t="shared" si="0"/>
        <v>BO523xxx</v>
      </c>
      <c r="N23" s="120"/>
      <c r="O23" s="120"/>
      <c r="P23" s="121"/>
      <c r="Q23" s="138">
        <v>0</v>
      </c>
      <c r="R23" s="139">
        <f>IF(P23=$T$32,Q23*'Input Detail'!$W$37,IF(P23=$T$33,Q23*'Input Detail'!$W$38,IF(P23=$T$34,'Input Detail'!$W$39,)))</f>
        <v>0</v>
      </c>
      <c r="S23" s="83"/>
      <c r="T23" s="99">
        <v>2</v>
      </c>
      <c r="U23" s="90" t="s">
        <v>44</v>
      </c>
      <c r="V23" s="93"/>
      <c r="W23" s="93"/>
    </row>
    <row r="24" spans="1:29" ht="20.05" customHeight="1" x14ac:dyDescent="0.25">
      <c r="A24" s="122"/>
      <c r="B24" s="118" t="str">
        <f t="shared" si="1"/>
        <v xml:space="preserve"> </v>
      </c>
      <c r="C24" s="117"/>
      <c r="D24" s="146"/>
      <c r="E24" s="150"/>
      <c r="F24" s="122"/>
      <c r="G24" s="122"/>
      <c r="H24" s="148"/>
      <c r="I24" s="148"/>
      <c r="J24" s="122"/>
      <c r="K24" s="122"/>
      <c r="L24" s="117"/>
      <c r="M24" s="119" t="str">
        <f t="shared" si="0"/>
        <v>BO523xxx</v>
      </c>
      <c r="N24" s="120"/>
      <c r="O24" s="120"/>
      <c r="P24" s="121"/>
      <c r="Q24" s="138">
        <v>0</v>
      </c>
      <c r="R24" s="139">
        <f>IF(P24=$T$32,Q24*'Input Detail'!$W$37,IF(P24=$T$33,Q24*'Input Detail'!$W$38,IF(P24=$T$34,'Input Detail'!$W$39,)))</f>
        <v>0</v>
      </c>
      <c r="S24" s="83"/>
      <c r="T24" s="91"/>
      <c r="U24" s="92" t="s">
        <v>42</v>
      </c>
      <c r="V24" s="93"/>
      <c r="W24" s="93"/>
    </row>
    <row r="25" spans="1:29" ht="20.05" customHeight="1" x14ac:dyDescent="0.25">
      <c r="A25" s="122"/>
      <c r="B25" s="118" t="str">
        <f t="shared" si="1"/>
        <v xml:space="preserve"> </v>
      </c>
      <c r="C25" s="117"/>
      <c r="D25" s="146"/>
      <c r="E25" s="150"/>
      <c r="F25" s="122"/>
      <c r="G25" s="122"/>
      <c r="H25" s="148"/>
      <c r="I25" s="148"/>
      <c r="J25" s="122"/>
      <c r="K25" s="122"/>
      <c r="L25" s="117"/>
      <c r="M25" s="119" t="str">
        <f t="shared" si="0"/>
        <v>BO523xxx</v>
      </c>
      <c r="N25" s="120"/>
      <c r="O25" s="120"/>
      <c r="P25" s="121"/>
      <c r="Q25" s="138">
        <v>0</v>
      </c>
      <c r="R25" s="139">
        <f>IF(P25=$T$32,Q25*'Input Detail'!$W$37,IF(P25=$T$33,Q25*'Input Detail'!$W$38,IF(P25=$T$34,'Input Detail'!$W$39,)))</f>
        <v>0</v>
      </c>
      <c r="S25" s="83"/>
      <c r="T25" s="100" t="s">
        <v>3</v>
      </c>
      <c r="U25" s="101" t="s">
        <v>19</v>
      </c>
      <c r="V25" s="93"/>
      <c r="W25" s="93"/>
    </row>
    <row r="26" spans="1:29" ht="20.05" customHeight="1" x14ac:dyDescent="0.25">
      <c r="A26" s="122"/>
      <c r="B26" s="118" t="str">
        <f t="shared" si="1"/>
        <v xml:space="preserve"> </v>
      </c>
      <c r="C26" s="117"/>
      <c r="D26" s="146"/>
      <c r="E26" s="150"/>
      <c r="F26" s="122"/>
      <c r="G26" s="122"/>
      <c r="H26" s="148"/>
      <c r="I26" s="148"/>
      <c r="J26" s="122"/>
      <c r="K26" s="122"/>
      <c r="L26" s="117"/>
      <c r="M26" s="119" t="str">
        <f t="shared" si="0"/>
        <v>BO523xxx</v>
      </c>
      <c r="N26" s="120"/>
      <c r="O26" s="120"/>
      <c r="P26" s="121"/>
      <c r="Q26" s="138">
        <v>0</v>
      </c>
      <c r="R26" s="139">
        <f>IF(P26=$T$32,Q26*'Input Detail'!$W$37,IF(P26=$T$33,Q26*'Input Detail'!$W$38,IF(P26=$T$34,'Input Detail'!$W$39,)))</f>
        <v>0</v>
      </c>
      <c r="S26" s="83"/>
      <c r="T26" s="100" t="s">
        <v>0</v>
      </c>
      <c r="U26" s="101" t="s">
        <v>20</v>
      </c>
    </row>
    <row r="27" spans="1:29" ht="20.05" customHeight="1" x14ac:dyDescent="0.25">
      <c r="A27" s="122"/>
      <c r="B27" s="118" t="str">
        <f t="shared" si="1"/>
        <v xml:space="preserve"> </v>
      </c>
      <c r="C27" s="117"/>
      <c r="D27" s="147"/>
      <c r="E27" s="150"/>
      <c r="F27" s="122"/>
      <c r="G27" s="122"/>
      <c r="H27" s="148"/>
      <c r="I27" s="148"/>
      <c r="J27" s="122"/>
      <c r="K27" s="122"/>
      <c r="L27" s="117"/>
      <c r="M27" s="119" t="str">
        <f t="shared" si="0"/>
        <v>BO523xxx</v>
      </c>
      <c r="N27" s="120"/>
      <c r="O27" s="120"/>
      <c r="P27" s="121"/>
      <c r="Q27" s="138">
        <v>0</v>
      </c>
      <c r="R27" s="139">
        <f>IF(P27=$T$32,Q27*'Input Detail'!$W$37,IF(P27=$T$33,Q27*'Input Detail'!$W$38,IF(P27=$T$34,'Input Detail'!$W$39,)))</f>
        <v>0</v>
      </c>
      <c r="S27" s="83"/>
      <c r="T27" s="100" t="s">
        <v>2</v>
      </c>
      <c r="U27" s="101" t="s">
        <v>22</v>
      </c>
    </row>
    <row r="28" spans="1:29" ht="20.05" customHeight="1" x14ac:dyDescent="0.25">
      <c r="A28" s="122"/>
      <c r="B28" s="118" t="str">
        <f t="shared" si="1"/>
        <v xml:space="preserve"> </v>
      </c>
      <c r="C28" s="117"/>
      <c r="D28" s="146"/>
      <c r="E28" s="150"/>
      <c r="F28" s="122"/>
      <c r="G28" s="122"/>
      <c r="H28" s="148"/>
      <c r="I28" s="148"/>
      <c r="J28" s="122"/>
      <c r="K28" s="122"/>
      <c r="L28" s="117"/>
      <c r="M28" s="119" t="str">
        <f t="shared" si="0"/>
        <v>BO523xxx</v>
      </c>
      <c r="N28" s="120"/>
      <c r="O28" s="120"/>
      <c r="P28" s="121"/>
      <c r="Q28" s="138">
        <v>0</v>
      </c>
      <c r="R28" s="139">
        <f>IF(P28=$T$32,Q28*'Input Detail'!$W$37,IF(P28=$T$33,Q28*'Input Detail'!$W$38,IF(P28=$T$34,'Input Detail'!$W$39,)))</f>
        <v>0</v>
      </c>
      <c r="S28" s="83"/>
      <c r="T28" s="100" t="s">
        <v>1</v>
      </c>
      <c r="U28" s="101" t="s">
        <v>21</v>
      </c>
      <c r="AC28" s="101"/>
    </row>
    <row r="29" spans="1:29" ht="20.05" customHeight="1" x14ac:dyDescent="0.25">
      <c r="A29" s="122"/>
      <c r="B29" s="118" t="str">
        <f t="shared" si="1"/>
        <v xml:space="preserve"> </v>
      </c>
      <c r="C29" s="117"/>
      <c r="D29" s="146"/>
      <c r="E29" s="150"/>
      <c r="F29" s="122"/>
      <c r="G29" s="122"/>
      <c r="H29" s="148"/>
      <c r="I29" s="148"/>
      <c r="J29" s="122"/>
      <c r="K29" s="122"/>
      <c r="L29" s="117"/>
      <c r="M29" s="119" t="str">
        <f t="shared" si="0"/>
        <v>BO523xxx</v>
      </c>
      <c r="N29" s="120"/>
      <c r="O29" s="120"/>
      <c r="P29" s="121"/>
      <c r="Q29" s="138">
        <v>0</v>
      </c>
      <c r="R29" s="139">
        <f>IF(P29=$T$32,Q29*'Input Detail'!$W$37,IF(P29=$T$33,Q29*'Input Detail'!$W$38,IF(P29=$T$34,'Input Detail'!$W$39,)))</f>
        <v>0</v>
      </c>
      <c r="S29" s="83"/>
      <c r="T29" s="102" t="s">
        <v>17</v>
      </c>
      <c r="U29" s="103" t="s">
        <v>18</v>
      </c>
      <c r="V29" s="92"/>
      <c r="W29" s="92"/>
      <c r="X29" s="92"/>
      <c r="Y29" s="87"/>
      <c r="Z29" s="93"/>
      <c r="AC29" s="101"/>
    </row>
    <row r="30" spans="1:29" ht="20.05" customHeight="1" x14ac:dyDescent="0.25">
      <c r="A30" s="122"/>
      <c r="B30" s="118" t="str">
        <f t="shared" si="1"/>
        <v xml:space="preserve"> </v>
      </c>
      <c r="C30" s="117"/>
      <c r="D30" s="146"/>
      <c r="E30" s="150"/>
      <c r="F30" s="122"/>
      <c r="G30" s="122"/>
      <c r="H30" s="148"/>
      <c r="I30" s="148"/>
      <c r="J30" s="122"/>
      <c r="K30" s="122"/>
      <c r="L30" s="117"/>
      <c r="M30" s="119" t="str">
        <f t="shared" si="0"/>
        <v>BO523xxx</v>
      </c>
      <c r="N30" s="120"/>
      <c r="O30" s="120"/>
      <c r="P30" s="121"/>
      <c r="Q30" s="138">
        <v>0</v>
      </c>
      <c r="R30" s="139">
        <f>IF(P30=$T$32,Q30*'Input Detail'!$W$37,IF(P30=$T$33,Q30*'Input Detail'!$W$38,IF(P30=$T$34,'Input Detail'!$W$39,)))</f>
        <v>0</v>
      </c>
      <c r="S30" s="83"/>
      <c r="T30" s="91"/>
      <c r="U30" s="87" t="s">
        <v>42</v>
      </c>
      <c r="V30" s="101"/>
      <c r="W30" s="101"/>
      <c r="X30" s="101"/>
      <c r="Y30" s="104"/>
      <c r="Z30" s="101"/>
      <c r="AC30" s="101"/>
    </row>
    <row r="31" spans="1:29" ht="20.05" customHeight="1" x14ac:dyDescent="0.25">
      <c r="A31" s="122"/>
      <c r="B31" s="118" t="str">
        <f t="shared" si="1"/>
        <v xml:space="preserve"> </v>
      </c>
      <c r="C31" s="117"/>
      <c r="D31" s="146"/>
      <c r="E31" s="150"/>
      <c r="F31" s="122"/>
      <c r="G31" s="122"/>
      <c r="H31" s="148"/>
      <c r="I31" s="148"/>
      <c r="J31" s="122"/>
      <c r="K31" s="122"/>
      <c r="L31" s="117"/>
      <c r="M31" s="119" t="str">
        <f t="shared" si="0"/>
        <v>BO523xxx</v>
      </c>
      <c r="N31" s="120"/>
      <c r="O31" s="120"/>
      <c r="P31" s="121"/>
      <c r="Q31" s="138">
        <v>0</v>
      </c>
      <c r="R31" s="139">
        <f>IF(P31=$T$32,Q31*'Input Detail'!$W$37,IF(P31=$T$33,Q31*'Input Detail'!$W$38,IF(P31=$T$34,'Input Detail'!$W$39,)))</f>
        <v>0</v>
      </c>
      <c r="S31" s="83"/>
      <c r="T31" s="100" t="s">
        <v>94</v>
      </c>
      <c r="U31" s="89" t="s">
        <v>95</v>
      </c>
      <c r="V31" s="101"/>
      <c r="W31" s="101"/>
      <c r="X31" s="101"/>
      <c r="Y31" s="104"/>
      <c r="Z31" s="101"/>
      <c r="AC31" s="101"/>
    </row>
    <row r="32" spans="1:29" ht="20.05" customHeight="1" x14ac:dyDescent="0.25">
      <c r="A32" s="122"/>
      <c r="B32" s="118" t="str">
        <f t="shared" si="1"/>
        <v xml:space="preserve"> </v>
      </c>
      <c r="C32" s="117"/>
      <c r="D32" s="146"/>
      <c r="E32" s="150"/>
      <c r="F32" s="122"/>
      <c r="G32" s="122"/>
      <c r="H32" s="148"/>
      <c r="I32" s="148"/>
      <c r="J32" s="122"/>
      <c r="K32" s="122"/>
      <c r="L32" s="117"/>
      <c r="M32" s="119" t="str">
        <f t="shared" si="0"/>
        <v>BO523xxx</v>
      </c>
      <c r="N32" s="120"/>
      <c r="O32" s="120"/>
      <c r="P32" s="121"/>
      <c r="Q32" s="138">
        <v>0</v>
      </c>
      <c r="R32" s="139">
        <f>IF(P32=$T$32,Q32*'Input Detail'!$W$37,IF(P32=$T$33,Q32*'Input Detail'!$W$38,IF(P32=$T$34,'Input Detail'!$W$39,)))</f>
        <v>0</v>
      </c>
      <c r="S32" s="83"/>
      <c r="T32" s="100" t="s">
        <v>3</v>
      </c>
      <c r="U32" s="104" t="s">
        <v>57</v>
      </c>
      <c r="V32" s="101"/>
      <c r="W32" s="101"/>
      <c r="X32" s="101"/>
      <c r="Y32" s="104"/>
      <c r="Z32" s="101"/>
      <c r="AC32" s="101"/>
    </row>
    <row r="33" spans="1:29" ht="20.05" customHeight="1" x14ac:dyDescent="0.25">
      <c r="A33" s="122"/>
      <c r="B33" s="118" t="str">
        <f t="shared" si="1"/>
        <v xml:space="preserve"> </v>
      </c>
      <c r="C33" s="117"/>
      <c r="D33" s="146"/>
      <c r="E33" s="150"/>
      <c r="F33" s="122"/>
      <c r="G33" s="122"/>
      <c r="H33" s="148"/>
      <c r="I33" s="148"/>
      <c r="J33" s="122"/>
      <c r="K33" s="122"/>
      <c r="L33" s="117"/>
      <c r="M33" s="119" t="str">
        <f t="shared" si="0"/>
        <v>BO523xxx</v>
      </c>
      <c r="N33" s="120"/>
      <c r="O33" s="120"/>
      <c r="P33" s="121"/>
      <c r="Q33" s="138">
        <v>0</v>
      </c>
      <c r="R33" s="139">
        <f>IF(P33=$T$32,Q33*'Input Detail'!$W$37,IF(P33=$T$33,Q33*'Input Detail'!$W$38,IF(P33=$T$34,'Input Detail'!$W$39,)))</f>
        <v>0</v>
      </c>
      <c r="S33" s="83"/>
      <c r="T33" s="100" t="s">
        <v>58</v>
      </c>
      <c r="U33" s="104" t="s">
        <v>59</v>
      </c>
      <c r="V33" s="101"/>
      <c r="W33" s="101"/>
      <c r="X33" s="101"/>
      <c r="Y33" s="104"/>
      <c r="Z33" s="101"/>
      <c r="AC33" s="101"/>
    </row>
    <row r="34" spans="1:29" ht="20.05" customHeight="1" x14ac:dyDescent="0.25">
      <c r="A34" s="122"/>
      <c r="B34" s="118" t="str">
        <f t="shared" si="1"/>
        <v xml:space="preserve"> </v>
      </c>
      <c r="C34" s="117"/>
      <c r="D34" s="146"/>
      <c r="E34" s="150"/>
      <c r="F34" s="122"/>
      <c r="G34" s="122"/>
      <c r="H34" s="148"/>
      <c r="I34" s="148"/>
      <c r="J34" s="122"/>
      <c r="K34" s="122"/>
      <c r="L34" s="117"/>
      <c r="M34" s="119" t="str">
        <f t="shared" si="0"/>
        <v>BO523xxx</v>
      </c>
      <c r="N34" s="120"/>
      <c r="O34" s="120"/>
      <c r="P34" s="121"/>
      <c r="Q34" s="138">
        <v>0</v>
      </c>
      <c r="R34" s="139">
        <f>IF(P34=$T$32,Q34*'Input Detail'!$W$37,IF(P34=$T$33,Q34*'Input Detail'!$W$38,IF(P34=$T$34,'Input Detail'!$W$39,)))</f>
        <v>0</v>
      </c>
      <c r="S34" s="83"/>
      <c r="T34" s="102" t="s">
        <v>60</v>
      </c>
      <c r="U34" s="105" t="s">
        <v>61</v>
      </c>
      <c r="V34" s="101"/>
      <c r="W34" s="101"/>
      <c r="X34" s="101"/>
      <c r="Y34" s="104"/>
      <c r="Z34" s="101"/>
      <c r="AC34" s="101"/>
    </row>
    <row r="35" spans="1:29" ht="17.5" customHeight="1" x14ac:dyDescent="0.25">
      <c r="A35" s="152">
        <v>44543</v>
      </c>
      <c r="B35" s="106"/>
      <c r="C35" s="106"/>
      <c r="D35" s="106"/>
      <c r="E35" s="107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83"/>
      <c r="V35" s="103"/>
      <c r="W35" s="103"/>
      <c r="X35" s="103"/>
      <c r="Y35" s="105"/>
      <c r="Z35" s="101"/>
      <c r="AC35" s="101"/>
    </row>
    <row r="36" spans="1:29" x14ac:dyDescent="0.2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V36" s="175" t="s">
        <v>106</v>
      </c>
      <c r="W36" s="176"/>
      <c r="X36" s="93"/>
      <c r="Y36" s="93"/>
      <c r="Z36" s="93"/>
      <c r="AA36" s="101"/>
      <c r="AC36" s="101"/>
    </row>
    <row r="37" spans="1:29" x14ac:dyDescent="0.2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V37" s="108" t="s">
        <v>57</v>
      </c>
      <c r="W37" s="109">
        <v>0.51</v>
      </c>
      <c r="AA37" s="101"/>
    </row>
    <row r="38" spans="1:29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V38" s="108" t="s">
        <v>59</v>
      </c>
      <c r="W38" s="109">
        <v>0.08</v>
      </c>
      <c r="AA38" s="101"/>
      <c r="AB38" s="101"/>
    </row>
    <row r="39" spans="1:29" x14ac:dyDescent="0.25">
      <c r="A39" s="83"/>
      <c r="B39" s="83"/>
      <c r="C39" s="83"/>
      <c r="D39" s="83"/>
      <c r="E39" s="112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V39" s="108" t="s">
        <v>61</v>
      </c>
      <c r="W39" s="109">
        <v>0</v>
      </c>
      <c r="AA39" s="101"/>
      <c r="AB39" s="101"/>
    </row>
    <row r="40" spans="1:29" x14ac:dyDescent="0.2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AA40" s="101"/>
      <c r="AB40" s="101"/>
    </row>
    <row r="41" spans="1:29" x14ac:dyDescent="0.2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</row>
    <row r="42" spans="1:29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</row>
    <row r="43" spans="1:29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</row>
    <row r="44" spans="1:29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</row>
    <row r="45" spans="1:29" x14ac:dyDescent="0.25">
      <c r="A45" s="83"/>
      <c r="B45" s="83"/>
      <c r="C45" s="83"/>
      <c r="D45" s="83"/>
      <c r="E45" s="83"/>
      <c r="F45" s="83"/>
      <c r="G45" s="83"/>
      <c r="H45" s="83"/>
      <c r="I45" s="83"/>
      <c r="J45" s="110"/>
      <c r="K45" s="83"/>
      <c r="L45" s="83"/>
      <c r="M45" s="83"/>
      <c r="N45" s="83"/>
      <c r="O45" s="83"/>
      <c r="P45" s="83"/>
      <c r="Q45" s="83"/>
      <c r="R45" s="83"/>
      <c r="S45" s="83"/>
    </row>
    <row r="46" spans="1:29" x14ac:dyDescent="0.2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</row>
    <row r="47" spans="1:29" x14ac:dyDescent="0.2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</row>
    <row r="48" spans="1:29" x14ac:dyDescent="0.2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</row>
    <row r="49" spans="3:19" x14ac:dyDescent="0.25">
      <c r="C49" s="81"/>
      <c r="D49" s="81"/>
      <c r="E49" s="81"/>
      <c r="F49" s="111"/>
      <c r="G49" s="81"/>
      <c r="H49" s="111"/>
      <c r="I49" s="81"/>
      <c r="J49" s="81"/>
      <c r="K49" s="81"/>
      <c r="S49" s="83"/>
    </row>
    <row r="50" spans="3:19" x14ac:dyDescent="0.25">
      <c r="S50" s="83"/>
    </row>
    <row r="51" spans="3:19" x14ac:dyDescent="0.25">
      <c r="S51" s="83"/>
    </row>
  </sheetData>
  <mergeCells count="19">
    <mergeCell ref="A5:E5"/>
    <mergeCell ref="V36:W36"/>
    <mergeCell ref="N7:R7"/>
    <mergeCell ref="N8:R8"/>
    <mergeCell ref="A6:R6"/>
    <mergeCell ref="A7:L7"/>
    <mergeCell ref="M4:N4"/>
    <mergeCell ref="O4:R4"/>
    <mergeCell ref="A3:B3"/>
    <mergeCell ref="C2:D3"/>
    <mergeCell ref="F1:K1"/>
    <mergeCell ref="M1:N1"/>
    <mergeCell ref="O1:R1"/>
    <mergeCell ref="M2:N2"/>
    <mergeCell ref="O2:R2"/>
    <mergeCell ref="M3:N3"/>
    <mergeCell ref="O3:R3"/>
    <mergeCell ref="A1:E1"/>
    <mergeCell ref="A4:E4"/>
  </mergeCells>
  <conditionalFormatting sqref="G19">
    <cfRule type="expression" dxfId="9" priority="21">
      <formula>OR(AND(G19&lt;&gt;"P",X19&gt;0),AND(G19="P",X19=0))</formula>
    </cfRule>
    <cfRule type="expression" dxfId="8" priority="22">
      <formula>OR(AND(G19&lt;&gt;"P",W19&gt;0),(AND(G19="P",W19=" ")))</formula>
    </cfRule>
    <cfRule type="expression" dxfId="7" priority="23">
      <formula>OR(AND(W19&gt;0,G19&lt;&gt;"P"),(AND(G19="P",W19=OR(0," "))))</formula>
    </cfRule>
    <cfRule type="expression" dxfId="6" priority="24">
      <formula>OR(AND(W18&gt;0,G18&lt;&gt;"P"),(AND(W18=0,G18="P")))</formula>
    </cfRule>
    <cfRule type="expression" priority="25">
      <formula>OR(AND(W18&gt;0,G18&lt;&gt;"p"),(AND(W18=0,G18&lt;&gt;"P")))</formula>
    </cfRule>
    <cfRule type="expression" dxfId="5" priority="26">
      <formula>OR(AND(W18&gt;0,G18&lt;&gt;"P"),AND(G18=P,W18=OR(0," ")))</formula>
    </cfRule>
  </conditionalFormatting>
  <conditionalFormatting sqref="E10">
    <cfRule type="expression" dxfId="4" priority="9">
      <formula>AND($E10&lt;&gt;0,$E$35&lt;&gt;0)</formula>
    </cfRule>
  </conditionalFormatting>
  <conditionalFormatting sqref="E11:E34">
    <cfRule type="expression" dxfId="3" priority="8">
      <formula>AND($E11&lt;&gt;0,$E$35&lt;&gt;0)</formula>
    </cfRule>
  </conditionalFormatting>
  <conditionalFormatting sqref="E39">
    <cfRule type="expression" dxfId="2" priority="7">
      <formula>AND($E39&lt;&gt;0,$E$35&lt;&gt;0)</formula>
    </cfRule>
  </conditionalFormatting>
  <conditionalFormatting sqref="A10:A34">
    <cfRule type="expression" dxfId="1" priority="2">
      <formula>OR(AND(A10&lt;&gt;"P",R10&gt;0),AND(A10="P",P10&lt;&gt;"s",AND(A10="P",P10&lt;&gt;"M",R10=0)))</formula>
    </cfRule>
  </conditionalFormatting>
  <conditionalFormatting sqref="P10:P34">
    <cfRule type="expression" dxfId="0" priority="1">
      <formula>AND($P10="M",$A10&lt;&gt;"P")</formula>
    </cfRule>
  </conditionalFormatting>
  <dataValidations xWindow="44" yWindow="353" count="15">
    <dataValidation allowBlank="1" showInputMessage="1" showErrorMessage="1" promptTitle="BOc18nnn" prompt="BO = Budget Order_x000a_C = Campus identified (1-8)_x000a_18 = Fiscal Year_x000a_nnn = campus sequential number 001 to 999" sqref="H5 H3"/>
    <dataValidation type="list" allowBlank="1" showInputMessage="1" showErrorMessage="1" prompt="E&amp;G - Fund 00_x000a_Auxiliary - Fund 03_x000a_Designated - Fund 10_x000a_" sqref="K35:K1048576 K8 K6 E9">
      <formula1>$U$14:$U$16</formula1>
    </dataValidation>
    <dataValidation type="textLength" operator="equal" allowBlank="1" showInputMessage="1" showErrorMessage="1" error="Must = 10 digits" sqref="O10:O34">
      <formula1>10</formula1>
    </dataValidation>
    <dataValidation type="textLength" operator="equal" allowBlank="1" showInputMessage="1" showErrorMessage="1" error="Must = 7 digits" sqref="K10:K34 F10:F34">
      <formula1>7</formula1>
    </dataValidation>
    <dataValidation type="textLength" operator="equal" allowBlank="1" showInputMessage="1" showErrorMessage="1" error="Must = 5 digits" sqref="G10:G34 J10:J34">
      <formula1>5</formula1>
    </dataValidation>
    <dataValidation type="textLength" operator="equal" allowBlank="1" showInputMessage="1" showErrorMessage="1" error="Must = 3 digits" sqref="L10:L34">
      <formula1>3</formula1>
    </dataValidation>
    <dataValidation operator="equal" allowBlank="1" showInputMessage="1" showErrorMessage="1" sqref="Q10:Q34"/>
    <dataValidation type="textLength" operator="lessThanOrEqual" allowBlank="1" showInputMessage="1" showErrorMessage="1" error="Maximum characters = 30" sqref="D10:D34">
      <formula1>30</formula1>
    </dataValidation>
    <dataValidation type="list" allowBlank="1" showInputMessage="1" showErrorMessage="1" promptTitle="Ledger" prompt="BUDGET - Current Budget Only_x000a_BOTH - Base Budget &amp; Current Budget" sqref="C10:C34">
      <formula1>$T$10:$T$12</formula1>
    </dataValidation>
    <dataValidation type="list" allowBlank="1" showInputMessage="1" showErrorMessage="1" promptTitle="Position Type" prompt="R = Regular_x000a_T = Temporary_x000a_S = Student_x000a_M = Moving Expenses" sqref="P10:P34">
      <formula1>$T$30:$T$34</formula1>
    </dataValidation>
    <dataValidation type="textLength" operator="lessThanOrEqual" allowBlank="1" showInputMessage="1" showErrorMessage="1" prompt="Must = 8 digit position # or &quot;TBD&quot; if new position not yet created" sqref="N10:N34">
      <formula1>8</formula1>
    </dataValidation>
    <dataValidation type="list" showInputMessage="1" showErrorMessage="1" sqref="E2 A2:B2">
      <formula1>UCampuses</formula1>
    </dataValidation>
    <dataValidation type="list" showInputMessage="1" showErrorMessage="1" prompt="R = Revenue_x000a_P = Personnel_x000a_O = Other (not personnel or capital)_x000a_C = Capital_x000a_N = Reserve Budget Transfer" sqref="A10:A34">
      <formula1>$T$24:$T$29</formula1>
    </dataValidation>
    <dataValidation type="list" showInputMessage="1" showErrorMessage="1" sqref="A3 E3">
      <formula1>$U$14:$U$16</formula1>
    </dataValidation>
    <dataValidation type="list" allowBlank="1" showInputMessage="1" showErrorMessage="1" prompt="00 = E&amp;G_x000a_03 = Auxiliary_x000a_10 = Designated_x000a_13 = Designated_x000a_15 = E&amp;G Reserves_x000a_16 = Auxiliary Reserves_x000a_18 = Capital Projects_x000a_80 = Univ Serv Ctr" sqref="I10:I34">
      <formula1>$T$13:$T$20</formula1>
    </dataValidation>
  </dataValidations>
  <printOptions horizontalCentered="1"/>
  <pageMargins left="0.25" right="0.25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topLeftCell="A16" zoomScaleNormal="100" workbookViewId="0">
      <selection activeCell="A43" sqref="A43"/>
    </sheetView>
  </sheetViews>
  <sheetFormatPr defaultColWidth="8.875" defaultRowHeight="14.3" x14ac:dyDescent="0.25"/>
  <cols>
    <col min="1" max="1" width="12.875" bestFit="1" customWidth="1"/>
    <col min="2" max="2" width="9.5" customWidth="1"/>
    <col min="3" max="3" width="8.625" customWidth="1"/>
    <col min="4" max="4" width="2.625" customWidth="1"/>
    <col min="5" max="5" width="4.625" customWidth="1"/>
    <col min="7" max="7" width="5.375" customWidth="1"/>
    <col min="8" max="8" width="6.375" customWidth="1"/>
    <col min="9" max="9" width="3.625" customWidth="1"/>
    <col min="10" max="10" width="20.375" customWidth="1"/>
    <col min="11" max="11" width="7" customWidth="1"/>
    <col min="12" max="12" width="13.5" customWidth="1"/>
    <col min="13" max="13" width="1.625" style="5" customWidth="1"/>
    <col min="14" max="14" width="17" customWidth="1"/>
  </cols>
  <sheetData>
    <row r="1" spans="1:14" s="11" customFormat="1" ht="19.05" x14ac:dyDescent="0.35">
      <c r="A1" s="13" t="s">
        <v>15</v>
      </c>
      <c r="B1" s="13"/>
      <c r="C1" s="15"/>
      <c r="D1" s="15"/>
      <c r="E1" s="15"/>
      <c r="F1" s="15"/>
      <c r="G1" s="15"/>
      <c r="H1" s="15"/>
      <c r="I1" s="15"/>
      <c r="J1" s="15"/>
      <c r="K1" s="15"/>
      <c r="L1" s="13"/>
      <c r="M1" s="15"/>
      <c r="N1" s="13"/>
    </row>
    <row r="2" spans="1:14" s="11" customFormat="1" ht="19.05" x14ac:dyDescent="0.35">
      <c r="A2" s="13" t="s">
        <v>75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3"/>
      <c r="M2" s="15"/>
      <c r="N2" s="13"/>
    </row>
    <row r="3" spans="1:14" s="12" customFormat="1" ht="19.05" x14ac:dyDescent="0.35">
      <c r="A3" s="13" t="str">
        <f>+'Input Detail'!H3</f>
        <v>BO523xxx</v>
      </c>
      <c r="B3" s="13"/>
      <c r="C3" s="15"/>
      <c r="D3" s="15"/>
      <c r="E3" s="15"/>
      <c r="F3" s="15"/>
      <c r="G3" s="15"/>
      <c r="H3" s="15"/>
      <c r="I3" s="15"/>
      <c r="J3" s="15"/>
      <c r="K3" s="15"/>
      <c r="L3" s="13"/>
      <c r="M3" s="15"/>
      <c r="N3" s="13"/>
    </row>
    <row r="4" spans="1:14" x14ac:dyDescent="0.25">
      <c r="A4" s="16"/>
      <c r="B4" s="16"/>
      <c r="C4" s="4"/>
      <c r="D4" s="4"/>
      <c r="E4" s="4"/>
      <c r="F4" s="4"/>
      <c r="G4" s="4"/>
      <c r="H4" s="4"/>
      <c r="I4" s="4"/>
      <c r="J4" s="4"/>
      <c r="K4" s="4"/>
      <c r="L4" s="17"/>
      <c r="M4" s="18"/>
      <c r="N4" s="19"/>
    </row>
    <row r="5" spans="1:14" ht="14.95" customHeight="1" x14ac:dyDescent="0.25">
      <c r="A5" s="195" t="s">
        <v>67</v>
      </c>
      <c r="B5" s="196"/>
      <c r="C5" s="197"/>
      <c r="D5" s="197"/>
      <c r="E5" s="197"/>
      <c r="F5" s="197"/>
      <c r="G5" s="197"/>
      <c r="H5" s="197"/>
      <c r="I5" s="197"/>
      <c r="J5" s="197"/>
      <c r="K5" s="198"/>
      <c r="L5" s="20" t="s">
        <v>14</v>
      </c>
      <c r="M5" s="195" t="s">
        <v>68</v>
      </c>
      <c r="N5" s="198"/>
    </row>
    <row r="6" spans="1:14" ht="14.95" thickBot="1" x14ac:dyDescent="0.3">
      <c r="A6" s="211" t="s">
        <v>19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">
        <f>+BO!L24+BO!N24+BO!L31+BO!N31</f>
        <v>0</v>
      </c>
      <c r="M6" s="22"/>
      <c r="N6" s="23" t="str">
        <f>IF(L6&gt;0,"Decrease", IF(L6&lt;0,"Increase"," "))</f>
        <v xml:space="preserve"> </v>
      </c>
    </row>
    <row r="7" spans="1:14" ht="14.95" thickTop="1" x14ac:dyDescent="0.25">
      <c r="A7" s="213" t="s">
        <v>87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4"/>
      <c r="M7" s="18"/>
      <c r="N7" s="25"/>
    </row>
    <row r="8" spans="1:14" x14ac:dyDescent="0.25">
      <c r="A8" s="215" t="s">
        <v>77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4">
        <f>+BO!L25+BO!N25+BO!L32+BO!N32</f>
        <v>0</v>
      </c>
      <c r="M8" s="18"/>
      <c r="N8" s="25" t="str">
        <f>IF(L8&gt;0,"Increase",IF(L8&lt;0,"Decrease"," "))</f>
        <v xml:space="preserve"> </v>
      </c>
    </row>
    <row r="9" spans="1:14" x14ac:dyDescent="0.25">
      <c r="A9" s="215" t="s">
        <v>22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4">
        <f>+BO!L26+BO!N26+BO!L33+BO!N33</f>
        <v>0</v>
      </c>
      <c r="M9" s="18"/>
      <c r="N9" s="25" t="str">
        <f>IF(L9&gt;0,"Increase",IF(L9&lt;0,"Decrease"," "))</f>
        <v xml:space="preserve"> </v>
      </c>
    </row>
    <row r="10" spans="1:14" x14ac:dyDescent="0.25">
      <c r="A10" s="215" t="s">
        <v>88</v>
      </c>
      <c r="B10" s="215"/>
      <c r="C10" s="214"/>
      <c r="D10" s="214"/>
      <c r="E10" s="214"/>
      <c r="F10" s="214"/>
      <c r="G10" s="214"/>
      <c r="H10" s="214"/>
      <c r="I10" s="214"/>
      <c r="J10" s="214"/>
      <c r="K10" s="214"/>
      <c r="L10" s="24">
        <f>+BO!L27+BO!N27+BO!L34+BO!N34</f>
        <v>0</v>
      </c>
      <c r="M10" s="18"/>
      <c r="N10" s="25" t="str">
        <f>IF(L10&gt;0,"Increase",IF(L10&lt;0,"Decrease"," "))</f>
        <v xml:space="preserve"> </v>
      </c>
    </row>
    <row r="11" spans="1:14" x14ac:dyDescent="0.25">
      <c r="A11" s="216" t="s">
        <v>86</v>
      </c>
      <c r="B11" s="217"/>
      <c r="C11" s="218"/>
      <c r="D11" s="218"/>
      <c r="E11" s="218"/>
      <c r="F11" s="218"/>
      <c r="G11" s="218"/>
      <c r="H11" s="218"/>
      <c r="I11" s="218"/>
      <c r="J11" s="218"/>
      <c r="K11" s="219"/>
      <c r="L11" s="26">
        <f>SUM(L8:L10)</f>
        <v>0</v>
      </c>
      <c r="M11" s="18"/>
      <c r="N11" s="25" t="str">
        <f>IF(L11&gt;0,"Increase",IF(L11&lt;0,"Decrease"," "))</f>
        <v xml:space="preserve"> </v>
      </c>
    </row>
    <row r="12" spans="1:14" ht="14.95" thickBot="1" x14ac:dyDescent="0.3">
      <c r="A12" s="216" t="s">
        <v>79</v>
      </c>
      <c r="B12" s="217"/>
      <c r="C12" s="218"/>
      <c r="D12" s="218"/>
      <c r="E12" s="218"/>
      <c r="F12" s="218"/>
      <c r="G12" s="218"/>
      <c r="H12" s="218"/>
      <c r="I12" s="218"/>
      <c r="J12" s="218"/>
      <c r="K12" s="219"/>
      <c r="L12" s="27">
        <f>+L11+L6</f>
        <v>0</v>
      </c>
      <c r="M12" s="18"/>
      <c r="N12" s="25" t="str">
        <f>IF(L12&lt;0,"Increase",IF(L12&gt;0,"Decrease"," "))</f>
        <v xml:space="preserve"> </v>
      </c>
    </row>
    <row r="13" spans="1:14" ht="14.95" thickTop="1" x14ac:dyDescent="0.25">
      <c r="A13" s="213" t="s">
        <v>66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4"/>
      <c r="M13" s="18"/>
      <c r="N13" s="28"/>
    </row>
    <row r="14" spans="1:14" ht="45.7" customHeight="1" x14ac:dyDescent="0.25">
      <c r="A14" s="220" t="s">
        <v>18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9">
        <f>+BO!L28+BO!N28+BO!L35+BO!N35</f>
        <v>0</v>
      </c>
      <c r="M14" s="18"/>
      <c r="N14" s="30" t="str">
        <f>IF(L14&gt;0,"Transfer from Reserves to Operations", IF(L14&lt;0,"Transfer from Operations to Reserves"," "))</f>
        <v xml:space="preserve"> </v>
      </c>
    </row>
    <row r="15" spans="1:14" x14ac:dyDescent="0.25">
      <c r="A15" s="222" t="s">
        <v>78</v>
      </c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31">
        <f>+L14+L12</f>
        <v>0</v>
      </c>
      <c r="M15" s="32"/>
      <c r="N15" s="33"/>
    </row>
    <row r="16" spans="1:14" x14ac:dyDescent="0.25">
      <c r="A16" s="199" t="str">
        <f>+'Input Detail'!A6</f>
        <v xml:space="preserve">Explanation: </v>
      </c>
      <c r="B16" s="200"/>
      <c r="C16" s="200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2"/>
    </row>
    <row r="17" spans="1:16" x14ac:dyDescent="0.25">
      <c r="A17" s="203"/>
      <c r="B17" s="204"/>
      <c r="C17" s="204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6"/>
    </row>
    <row r="18" spans="1:16" x14ac:dyDescent="0.25">
      <c r="A18" s="203"/>
      <c r="B18" s="204"/>
      <c r="C18" s="204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6"/>
    </row>
    <row r="19" spans="1:16" x14ac:dyDescent="0.25">
      <c r="A19" s="207"/>
      <c r="B19" s="208"/>
      <c r="C19" s="208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10"/>
    </row>
    <row r="20" spans="1:16" x14ac:dyDescent="0.25">
      <c r="A20" s="34"/>
      <c r="B20" s="35"/>
      <c r="C20" s="3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6" ht="19.05" x14ac:dyDescent="0.35">
      <c r="A21" s="13" t="s">
        <v>85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37"/>
      <c r="N21" s="13"/>
      <c r="O21" s="6"/>
    </row>
    <row r="22" spans="1:16" x14ac:dyDescent="0.25">
      <c r="A22" s="38" t="s">
        <v>46</v>
      </c>
      <c r="B22" s="39"/>
      <c r="C22" s="187" t="s">
        <v>47</v>
      </c>
      <c r="D22" s="188"/>
      <c r="E22" s="188"/>
      <c r="F22" s="188"/>
      <c r="G22" s="188"/>
      <c r="H22" s="188"/>
      <c r="I22" s="188"/>
      <c r="J22" s="189"/>
      <c r="K22" s="190"/>
      <c r="L22" s="40"/>
      <c r="M22" s="41"/>
      <c r="N22" s="42"/>
    </row>
    <row r="23" spans="1:16" x14ac:dyDescent="0.25">
      <c r="A23" s="43" t="s">
        <v>4</v>
      </c>
      <c r="B23" s="44" t="s">
        <v>40</v>
      </c>
      <c r="C23" s="191"/>
      <c r="D23" s="192"/>
      <c r="E23" s="192"/>
      <c r="F23" s="192"/>
      <c r="G23" s="192"/>
      <c r="H23" s="192"/>
      <c r="I23" s="192"/>
      <c r="J23" s="193"/>
      <c r="K23" s="194"/>
      <c r="L23" s="43" t="s">
        <v>84</v>
      </c>
      <c r="M23" s="45"/>
      <c r="N23" s="46" t="s">
        <v>83</v>
      </c>
    </row>
    <row r="24" spans="1:16" ht="14.95" customHeight="1" x14ac:dyDescent="0.25">
      <c r="A24" s="47" t="s">
        <v>3</v>
      </c>
      <c r="B24" s="47" t="s">
        <v>39</v>
      </c>
      <c r="C24" s="184" t="s">
        <v>19</v>
      </c>
      <c r="D24" s="185"/>
      <c r="E24" s="185"/>
      <c r="F24" s="185"/>
      <c r="G24" s="185"/>
      <c r="H24" s="185"/>
      <c r="I24" s="185"/>
      <c r="J24" s="185"/>
      <c r="K24" s="186"/>
      <c r="L24" s="48">
        <f>SUMIFS('Input Detail'!$E$10:$E$34,'Input Detail'!$C$10:$C$34,$B$24:$B$35,'Input Detail'!$A$10:$A$34,$A$24:$A$35,'Input Detail'!$E$10:$E$34,"&gt;0")</f>
        <v>0</v>
      </c>
      <c r="M24" s="49"/>
      <c r="N24" s="50">
        <f>SUMIFS('Input Detail'!$E$10:$E$34,'Input Detail'!$C$10:$C$34,$B$24:$B$35,'Input Detail'!$A$10:$A$34,$A$24:$A$35,'Input Detail'!$E$10:$E$34,"&lt;0")</f>
        <v>0</v>
      </c>
      <c r="P24" s="2"/>
    </row>
    <row r="25" spans="1:16" x14ac:dyDescent="0.25">
      <c r="A25" s="47" t="s">
        <v>0</v>
      </c>
      <c r="B25" s="47" t="s">
        <v>39</v>
      </c>
      <c r="C25" s="184" t="s">
        <v>76</v>
      </c>
      <c r="D25" s="185"/>
      <c r="E25" s="185"/>
      <c r="F25" s="185"/>
      <c r="G25" s="185"/>
      <c r="H25" s="185"/>
      <c r="I25" s="185"/>
      <c r="J25" s="185"/>
      <c r="K25" s="186"/>
      <c r="L25" s="48">
        <f>SUMIFS('Input Detail'!$E$10:$E$34,'Input Detail'!$C$10:$C$34,$B$24:$B$35,'Input Detail'!$A$10:$A$34,$A$24:$A$35,'Input Detail'!$E$10:$E$34,"&gt;0")</f>
        <v>0</v>
      </c>
      <c r="M25" s="49"/>
      <c r="N25" s="50">
        <f>SUMIFS('Input Detail'!$E$10:$E$34,'Input Detail'!$C$10:$C$34,$B$24:$B$35,'Input Detail'!$A$10:$A$34,$A$24:$A$35,'Input Detail'!$E$10:$E$34,"&lt;0")</f>
        <v>0</v>
      </c>
      <c r="P25" s="2"/>
    </row>
    <row r="26" spans="1:16" x14ac:dyDescent="0.25">
      <c r="A26" s="47" t="s">
        <v>2</v>
      </c>
      <c r="B26" s="47" t="s">
        <v>39</v>
      </c>
      <c r="C26" s="184" t="s">
        <v>22</v>
      </c>
      <c r="D26" s="185"/>
      <c r="E26" s="185"/>
      <c r="F26" s="185"/>
      <c r="G26" s="185"/>
      <c r="H26" s="185"/>
      <c r="I26" s="185"/>
      <c r="J26" s="185"/>
      <c r="K26" s="186"/>
      <c r="L26" s="48">
        <f>SUMIFS('Input Detail'!$E$10:$E$34,'Input Detail'!$C$10:$C$34,$B$24:$B$35,'Input Detail'!$A$10:$A$34,$A$24:$A$35,'Input Detail'!$E$10:$E$34,"&gt;0")</f>
        <v>0</v>
      </c>
      <c r="M26" s="49"/>
      <c r="N26" s="50">
        <f>SUMIFS('Input Detail'!$E$10:$E$34,'Input Detail'!$C$10:$C$34,$B$24:$B$35,'Input Detail'!$A$10:$A$34,$A$24:$A$35,'Input Detail'!$E$10:$E$34,"&lt;0")</f>
        <v>0</v>
      </c>
      <c r="P26" s="2"/>
    </row>
    <row r="27" spans="1:16" ht="14.95" customHeight="1" x14ac:dyDescent="0.25">
      <c r="A27" s="47" t="s">
        <v>1</v>
      </c>
      <c r="B27" s="47" t="s">
        <v>39</v>
      </c>
      <c r="C27" s="184" t="s">
        <v>21</v>
      </c>
      <c r="D27" s="185"/>
      <c r="E27" s="185"/>
      <c r="F27" s="185"/>
      <c r="G27" s="185"/>
      <c r="H27" s="185"/>
      <c r="I27" s="185"/>
      <c r="J27" s="185"/>
      <c r="K27" s="186"/>
      <c r="L27" s="48">
        <f>SUMIFS('Input Detail'!$E$10:$E$34,'Input Detail'!$C$10:$C$34,$B$24:$B$35,'Input Detail'!$A$10:$A$34,$A$24:$A$35,'Input Detail'!$E$10:$E$34,"&gt;0")</f>
        <v>0</v>
      </c>
      <c r="M27" s="49"/>
      <c r="N27" s="50">
        <f>SUMIFS('Input Detail'!$E$10:$E$34,'Input Detail'!$C$10:$C$34,$B$24:$B$35,'Input Detail'!$A$10:$A$34,$A$24:$A$35,'Input Detail'!$E$10:$E$34,"&lt;0")</f>
        <v>0</v>
      </c>
      <c r="O27" s="2"/>
      <c r="P27" s="2"/>
    </row>
    <row r="28" spans="1:16" x14ac:dyDescent="0.25">
      <c r="A28" s="47" t="s">
        <v>17</v>
      </c>
      <c r="B28" s="47" t="s">
        <v>39</v>
      </c>
      <c r="C28" s="184" t="s">
        <v>18</v>
      </c>
      <c r="D28" s="185"/>
      <c r="E28" s="185"/>
      <c r="F28" s="185"/>
      <c r="G28" s="185"/>
      <c r="H28" s="185"/>
      <c r="I28" s="185"/>
      <c r="J28" s="185"/>
      <c r="K28" s="186"/>
      <c r="L28" s="48">
        <f>SUMIFS('Input Detail'!$E$10:$E$34,'Input Detail'!$C$10:$C$34,$B$24:$B$35,'Input Detail'!$A$10:$A$34,$A$24:$A$35,'Input Detail'!$E$10:$E$34,"&gt;0")</f>
        <v>0</v>
      </c>
      <c r="M28" s="49"/>
      <c r="N28" s="50">
        <f>SUMIFS('Input Detail'!$E$10:$E$34,'Input Detail'!$C$10:$C$34,$B$24:$B$35,'Input Detail'!$A$10:$A$34,$A$24:$A$35,'Input Detail'!$E$10:$E$34,"&lt;0")</f>
        <v>0</v>
      </c>
      <c r="O28" s="2"/>
      <c r="P28" s="2"/>
    </row>
    <row r="29" spans="1:16" ht="20.25" customHeight="1" x14ac:dyDescent="0.25">
      <c r="A29" s="51"/>
      <c r="B29" s="52"/>
      <c r="C29" s="53"/>
      <c r="D29" s="53"/>
      <c r="E29" s="53"/>
      <c r="F29" s="53"/>
      <c r="G29" s="53"/>
      <c r="H29" s="53"/>
      <c r="I29" s="53"/>
      <c r="J29" s="53"/>
      <c r="K29" s="54" t="s">
        <v>52</v>
      </c>
      <c r="L29" s="55">
        <f>SUM(L24:L28)</f>
        <v>0</v>
      </c>
      <c r="M29" s="56"/>
      <c r="N29" s="57">
        <f>SUM(N24:N28)</f>
        <v>0</v>
      </c>
      <c r="P29" s="2"/>
    </row>
    <row r="30" spans="1:16" ht="7.5" customHeight="1" x14ac:dyDescent="0.25">
      <c r="A30" s="51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60"/>
      <c r="M30" s="61"/>
      <c r="N30" s="60"/>
      <c r="O30" s="2"/>
      <c r="P30" s="2"/>
    </row>
    <row r="31" spans="1:16" x14ac:dyDescent="0.25">
      <c r="A31" s="47" t="s">
        <v>3</v>
      </c>
      <c r="B31" s="47" t="s">
        <v>41</v>
      </c>
      <c r="C31" s="184" t="s">
        <v>19</v>
      </c>
      <c r="D31" s="185"/>
      <c r="E31" s="185"/>
      <c r="F31" s="185"/>
      <c r="G31" s="185"/>
      <c r="H31" s="185"/>
      <c r="I31" s="185"/>
      <c r="J31" s="185"/>
      <c r="K31" s="186"/>
      <c r="L31" s="48">
        <f>SUMIFS('Input Detail'!$E$10:$E$34,'Input Detail'!$C$10:$C$34,$B$24:$B$35,'Input Detail'!$A$10:$A$34,$A$24:$A$35,'Input Detail'!$E$10:$E$34,"&gt;0")</f>
        <v>0</v>
      </c>
      <c r="M31" s="49"/>
      <c r="N31" s="50">
        <f>SUMIFS('Input Detail'!$E$10:$E$34,'Input Detail'!$C$10:$C$34,$B$24:$B$35,'Input Detail'!$A$10:$A$34,$A$24:$A$35,'Input Detail'!$E$10:$E$34,"&lt;0")</f>
        <v>0</v>
      </c>
      <c r="O31" s="2"/>
      <c r="P31" s="2"/>
    </row>
    <row r="32" spans="1:16" x14ac:dyDescent="0.25">
      <c r="A32" s="47" t="s">
        <v>0</v>
      </c>
      <c r="B32" s="47" t="s">
        <v>41</v>
      </c>
      <c r="C32" s="184" t="s">
        <v>76</v>
      </c>
      <c r="D32" s="185"/>
      <c r="E32" s="185"/>
      <c r="F32" s="185"/>
      <c r="G32" s="185"/>
      <c r="H32" s="185"/>
      <c r="I32" s="185"/>
      <c r="J32" s="185"/>
      <c r="K32" s="186"/>
      <c r="L32" s="48">
        <f>SUMIFS('Input Detail'!$E$10:$E$34,'Input Detail'!$C$10:$C$34,$B$24:$B$35,'Input Detail'!$A$10:$A$34,$A$24:$A$35,'Input Detail'!$E$10:$E$34,"&gt;0")</f>
        <v>0</v>
      </c>
      <c r="M32" s="49"/>
      <c r="N32" s="50">
        <f>SUMIFS('Input Detail'!$E$10:$E$34,'Input Detail'!$C$10:$C$34,$B$24:$B$35,'Input Detail'!$A$10:$A$34,$A$24:$A$35,'Input Detail'!$E$10:$E$34,"&lt;0")</f>
        <v>0</v>
      </c>
      <c r="O32" s="2"/>
      <c r="P32" s="2"/>
    </row>
    <row r="33" spans="1:16" x14ac:dyDescent="0.25">
      <c r="A33" s="47" t="s">
        <v>2</v>
      </c>
      <c r="B33" s="47" t="s">
        <v>41</v>
      </c>
      <c r="C33" s="184" t="s">
        <v>22</v>
      </c>
      <c r="D33" s="185"/>
      <c r="E33" s="185"/>
      <c r="F33" s="185"/>
      <c r="G33" s="185"/>
      <c r="H33" s="185"/>
      <c r="I33" s="185"/>
      <c r="J33" s="185"/>
      <c r="K33" s="186"/>
      <c r="L33" s="48">
        <f>SUMIFS('Input Detail'!$E$10:$E$34,'Input Detail'!$C$10:$C$34,$B$24:$B$35,'Input Detail'!$A$10:$A$34,$A$24:$A$35,'Input Detail'!$E$10:$E$34,"&gt;0")</f>
        <v>0</v>
      </c>
      <c r="M33" s="49"/>
      <c r="N33" s="50">
        <f>SUMIFS('Input Detail'!$E$10:$E$34,'Input Detail'!$C$10:$C$34,$B$24:$B$35,'Input Detail'!$A$10:$A$34,$A$24:$A$35,'Input Detail'!$E$10:$E$34,"&lt;0")</f>
        <v>0</v>
      </c>
      <c r="O33" s="2"/>
      <c r="P33" s="2"/>
    </row>
    <row r="34" spans="1:16" ht="14.95" customHeight="1" x14ac:dyDescent="0.25">
      <c r="A34" s="47" t="s">
        <v>1</v>
      </c>
      <c r="B34" s="47" t="s">
        <v>41</v>
      </c>
      <c r="C34" s="184" t="s">
        <v>21</v>
      </c>
      <c r="D34" s="185"/>
      <c r="E34" s="185"/>
      <c r="F34" s="185"/>
      <c r="G34" s="185"/>
      <c r="H34" s="185"/>
      <c r="I34" s="185"/>
      <c r="J34" s="185"/>
      <c r="K34" s="186"/>
      <c r="L34" s="48">
        <f>SUMIFS('Input Detail'!$E$10:$E$34,'Input Detail'!$C$10:$C$34,$B$24:$B$35,'Input Detail'!$A$10:$A$34,$A$24:$A$35,'Input Detail'!$E$10:$E$34,"&gt;0")</f>
        <v>0</v>
      </c>
      <c r="M34" s="49"/>
      <c r="N34" s="50">
        <f>SUMIFS('Input Detail'!$E$10:$E$34,'Input Detail'!$C$10:$C$34,$B$24:$B$35,'Input Detail'!$A$10:$A$34,$A$24:$A$35,'Input Detail'!$E$10:$E$34,"&lt;0")</f>
        <v>0</v>
      </c>
      <c r="O34" s="2"/>
      <c r="P34" s="2"/>
    </row>
    <row r="35" spans="1:16" x14ac:dyDescent="0.25">
      <c r="A35" s="47" t="s">
        <v>17</v>
      </c>
      <c r="B35" s="47" t="s">
        <v>41</v>
      </c>
      <c r="C35" s="184" t="s">
        <v>18</v>
      </c>
      <c r="D35" s="185"/>
      <c r="E35" s="185"/>
      <c r="F35" s="185"/>
      <c r="G35" s="185"/>
      <c r="H35" s="185"/>
      <c r="I35" s="185"/>
      <c r="J35" s="185"/>
      <c r="K35" s="186"/>
      <c r="L35" s="48">
        <f>SUMIFS('Input Detail'!$E$10:$E$34,'Input Detail'!$C$10:$C$34,$B$24:$B$35,'Input Detail'!$A$10:$A$34,$A$24:$A$35,'Input Detail'!$E$10:$E$34,"&gt;0")</f>
        <v>0</v>
      </c>
      <c r="M35" s="49"/>
      <c r="N35" s="50">
        <f>SUMIFS('Input Detail'!$E$10:$E$34,'Input Detail'!$C$10:$C$34,$B$24:$B$35,'Input Detail'!$A$10:$A$34,$A$24:$A$35,'Input Detail'!$E$10:$E$34,"&lt;0")</f>
        <v>0</v>
      </c>
      <c r="O35" s="2"/>
      <c r="P35" s="2"/>
    </row>
    <row r="36" spans="1:16" ht="20.25" customHeight="1" x14ac:dyDescent="0.25">
      <c r="A36" s="51"/>
      <c r="B36" s="52"/>
      <c r="C36" s="53"/>
      <c r="D36" s="53"/>
      <c r="E36" s="53"/>
      <c r="F36" s="53"/>
      <c r="G36" s="53"/>
      <c r="H36" s="53"/>
      <c r="I36" s="53"/>
      <c r="J36" s="53"/>
      <c r="K36" s="54" t="s">
        <v>52</v>
      </c>
      <c r="L36" s="55">
        <f>SUM(L31:L35)</f>
        <v>0</v>
      </c>
      <c r="M36" s="62"/>
      <c r="N36" s="57">
        <f>SUM(N31:N35)</f>
        <v>0</v>
      </c>
      <c r="P36" s="2"/>
    </row>
    <row r="37" spans="1:16" s="6" customFormat="1" ht="14.95" thickBot="1" x14ac:dyDescent="0.3">
      <c r="D37" s="8"/>
      <c r="E37" s="9"/>
      <c r="F37" s="9"/>
      <c r="M37" s="7"/>
    </row>
    <row r="38" spans="1:16" s="6" customFormat="1" x14ac:dyDescent="0.25">
      <c r="A38" s="63" t="s">
        <v>89</v>
      </c>
      <c r="B38" s="64"/>
      <c r="C38" s="64"/>
      <c r="D38" s="64"/>
      <c r="E38" s="64"/>
      <c r="F38" s="63" t="s">
        <v>90</v>
      </c>
      <c r="G38" s="64"/>
      <c r="H38" s="64"/>
      <c r="I38" s="64"/>
      <c r="J38" s="65"/>
      <c r="K38" s="64"/>
      <c r="L38" s="64"/>
      <c r="M38" s="66"/>
      <c r="N38" s="67"/>
    </row>
    <row r="39" spans="1:16" s="6" customFormat="1" x14ac:dyDescent="0.25">
      <c r="A39" s="68"/>
      <c r="B39" s="69"/>
      <c r="C39" s="69"/>
      <c r="D39" s="69"/>
      <c r="E39" s="69"/>
      <c r="F39" s="68"/>
      <c r="G39" s="69"/>
      <c r="H39" s="69"/>
      <c r="I39" s="69"/>
      <c r="J39" s="69"/>
      <c r="K39" s="69"/>
      <c r="L39" s="69"/>
      <c r="M39" s="70"/>
      <c r="N39" s="71"/>
    </row>
    <row r="40" spans="1:16" s="6" customFormat="1" x14ac:dyDescent="0.25">
      <c r="A40" s="68"/>
      <c r="B40" s="69"/>
      <c r="C40" s="69"/>
      <c r="D40" s="69"/>
      <c r="E40" s="69"/>
      <c r="F40" s="68"/>
      <c r="G40" s="69"/>
      <c r="H40" s="69"/>
      <c r="I40" s="72"/>
      <c r="J40" s="73"/>
      <c r="K40" s="69"/>
      <c r="L40" s="69"/>
      <c r="M40" s="70"/>
      <c r="N40" s="71"/>
    </row>
    <row r="41" spans="1:16" s="6" customFormat="1" x14ac:dyDescent="0.25">
      <c r="A41" s="68"/>
      <c r="B41" s="69"/>
      <c r="C41" s="69"/>
      <c r="D41" s="69"/>
      <c r="E41" s="69"/>
      <c r="F41" s="68"/>
      <c r="G41" s="69"/>
      <c r="H41" s="69"/>
      <c r="I41" s="69"/>
      <c r="J41" s="72"/>
      <c r="K41" s="69"/>
      <c r="L41" s="69"/>
      <c r="M41" s="70"/>
      <c r="N41" s="71"/>
    </row>
    <row r="42" spans="1:16" s="6" customFormat="1" x14ac:dyDescent="0.25">
      <c r="A42" s="68"/>
      <c r="B42" s="69"/>
      <c r="C42" s="69"/>
      <c r="D42" s="69"/>
      <c r="E42" s="69"/>
      <c r="F42" s="68"/>
      <c r="G42" s="69"/>
      <c r="H42" s="69"/>
      <c r="I42" s="72"/>
      <c r="J42" s="72"/>
      <c r="K42" s="69"/>
      <c r="L42" s="69"/>
      <c r="M42" s="70"/>
      <c r="N42" s="71"/>
    </row>
    <row r="43" spans="1:16" x14ac:dyDescent="0.25">
      <c r="A43" s="68"/>
      <c r="B43" s="69"/>
      <c r="C43" s="69"/>
      <c r="D43" s="69"/>
      <c r="E43" s="69"/>
      <c r="F43" s="68"/>
      <c r="G43" s="69"/>
      <c r="H43" s="69"/>
      <c r="I43" s="72"/>
      <c r="J43" s="72"/>
      <c r="K43" s="69"/>
      <c r="L43" s="69"/>
      <c r="M43" s="70"/>
      <c r="N43" s="71"/>
    </row>
    <row r="44" spans="1:16" x14ac:dyDescent="0.25">
      <c r="A44" s="68"/>
      <c r="B44" s="69"/>
      <c r="C44" s="69"/>
      <c r="D44" s="69"/>
      <c r="E44" s="69"/>
      <c r="F44" s="68"/>
      <c r="G44" s="69"/>
      <c r="H44" s="69"/>
      <c r="I44" s="72"/>
      <c r="J44" s="72"/>
      <c r="K44" s="69"/>
      <c r="L44" s="69"/>
      <c r="M44" s="70"/>
      <c r="N44" s="71"/>
    </row>
    <row r="45" spans="1:16" ht="14.95" thickBot="1" x14ac:dyDescent="0.3">
      <c r="A45" s="74"/>
      <c r="B45" s="75"/>
      <c r="C45" s="76"/>
      <c r="D45" s="76"/>
      <c r="E45" s="76"/>
      <c r="F45" s="74"/>
      <c r="G45" s="75"/>
      <c r="H45" s="76"/>
      <c r="I45" s="76"/>
      <c r="J45" s="76"/>
      <c r="K45" s="75"/>
      <c r="L45" s="75"/>
      <c r="M45" s="77"/>
      <c r="N45" s="78"/>
    </row>
    <row r="46" spans="1:16" x14ac:dyDescent="0.25">
      <c r="A46" s="151">
        <v>44805</v>
      </c>
      <c r="C46" s="1"/>
    </row>
    <row r="47" spans="1:16" x14ac:dyDescent="0.25">
      <c r="C47" s="1"/>
    </row>
    <row r="48" spans="1:16" x14ac:dyDescent="0.25">
      <c r="C48" s="1"/>
      <c r="D48" s="1"/>
    </row>
    <row r="49" spans="3:4" x14ac:dyDescent="0.25">
      <c r="C49" s="1"/>
      <c r="D49" s="1"/>
    </row>
  </sheetData>
  <sheetProtection selectLockedCells="1"/>
  <mergeCells count="24">
    <mergeCell ref="C22:K23"/>
    <mergeCell ref="A5:K5"/>
    <mergeCell ref="M5:N5"/>
    <mergeCell ref="A16:N19"/>
    <mergeCell ref="A6:K6"/>
    <mergeCell ref="A7:K7"/>
    <mergeCell ref="A8:K8"/>
    <mergeCell ref="A9:K9"/>
    <mergeCell ref="A11:K11"/>
    <mergeCell ref="A10:K10"/>
    <mergeCell ref="A12:K12"/>
    <mergeCell ref="A13:K13"/>
    <mergeCell ref="A14:K14"/>
    <mergeCell ref="A15:K15"/>
    <mergeCell ref="C33:K33"/>
    <mergeCell ref="C35:K35"/>
    <mergeCell ref="C34:K34"/>
    <mergeCell ref="C31:K31"/>
    <mergeCell ref="C24:K24"/>
    <mergeCell ref="C32:K32"/>
    <mergeCell ref="C25:K25"/>
    <mergeCell ref="C26:K26"/>
    <mergeCell ref="C27:K27"/>
    <mergeCell ref="C28:K28"/>
  </mergeCells>
  <printOptions horizontalCentered="1"/>
  <pageMargins left="0.25" right="0.25" top="0.75" bottom="0.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Input Detail</vt:lpstr>
      <vt:lpstr>BO</vt:lpstr>
      <vt:lpstr>ET_JE</vt:lpstr>
      <vt:lpstr>ET_Sum</vt:lpstr>
      <vt:lpstr>LINETYPE</vt:lpstr>
      <vt:lpstr>linetype1</vt:lpstr>
      <vt:lpstr>BO!Print_Area</vt:lpstr>
      <vt:lpstr>'Input Detail'!Print_Area</vt:lpstr>
      <vt:lpstr>UCampuses</vt:lpstr>
    </vt:vector>
  </TitlesOfParts>
  <Company>University of Maine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MWhite</dc:creator>
  <cp:lastModifiedBy>Beth E Morin</cp:lastModifiedBy>
  <cp:lastPrinted>2022-07-05T18:37:51Z</cp:lastPrinted>
  <dcterms:created xsi:type="dcterms:W3CDTF">2015-03-30T20:14:45Z</dcterms:created>
  <dcterms:modified xsi:type="dcterms:W3CDTF">2022-09-01T14:38:50Z</dcterms:modified>
</cp:coreProperties>
</file>