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moip01\Box\OIP\Study Abroad\DIRECT EXCHANGES\Budgets 2019\"/>
    </mc:Choice>
  </mc:AlternateContent>
  <bookViews>
    <workbookView xWindow="0" yWindow="0" windowWidth="28800" windowHeight="12300"/>
  </bookViews>
  <sheets>
    <sheet name="Edith Cowan Universi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4" i="1"/>
  <c r="D15" i="1"/>
  <c r="D21" i="1" s="1"/>
  <c r="D16" i="1"/>
  <c r="D17" i="1"/>
  <c r="D18" i="1"/>
  <c r="D19" i="1"/>
  <c r="D20" i="1"/>
  <c r="C21" i="1"/>
  <c r="B3" i="1" s="1"/>
  <c r="D25" i="1"/>
  <c r="D26" i="1"/>
  <c r="D27" i="1"/>
  <c r="C28" i="1"/>
  <c r="D28" i="1"/>
  <c r="E3" i="1" l="1"/>
  <c r="C3" i="1"/>
</calcChain>
</file>

<file path=xl/sharedStrings.xml><?xml version="1.0" encoding="utf-8"?>
<sst xmlns="http://schemas.openxmlformats.org/spreadsheetml/2006/main" count="35" uniqueCount="26">
  <si>
    <t>Total</t>
  </si>
  <si>
    <t>iNext Travel Insurnace</t>
  </si>
  <si>
    <t>AU Visa Application Fee</t>
  </si>
  <si>
    <t>Airfare</t>
  </si>
  <si>
    <t>Notes</t>
  </si>
  <si>
    <t>AUD $</t>
  </si>
  <si>
    <t>USD $</t>
  </si>
  <si>
    <t>Items</t>
  </si>
  <si>
    <t>Travel Expenses</t>
  </si>
  <si>
    <t>Personal Expenses</t>
  </si>
  <si>
    <t>Textbooks</t>
  </si>
  <si>
    <t>Local Transportation</t>
  </si>
  <si>
    <t>Laundry</t>
  </si>
  <si>
    <t>Austalian Health Insurance</t>
  </si>
  <si>
    <t>Food - Meal Plan</t>
  </si>
  <si>
    <t>Housing</t>
  </si>
  <si>
    <r>
      <t xml:space="preserve">Living Expenses </t>
    </r>
    <r>
      <rPr>
        <sz val="8"/>
        <color theme="0"/>
        <rFont val="Calibri Light"/>
        <family val="2"/>
        <scheme val="major"/>
      </rPr>
      <t>(To Be Paid to Host University)</t>
    </r>
  </si>
  <si>
    <t>Tution &amp; Fees (Out of State)</t>
  </si>
  <si>
    <t>Tution &amp; Fees (NEBHE)</t>
  </si>
  <si>
    <t>Australian Dollar - AUD $</t>
  </si>
  <si>
    <t>Tuition &amp; Fees (In-State)</t>
  </si>
  <si>
    <r>
      <t xml:space="preserve">Academic Expenses </t>
    </r>
    <r>
      <rPr>
        <sz val="8"/>
        <color theme="0"/>
        <rFont val="Calibri Light"/>
        <family val="2"/>
        <scheme val="major"/>
      </rPr>
      <t>(To Be Paid to Umaine)</t>
    </r>
  </si>
  <si>
    <t>Total Out of State</t>
  </si>
  <si>
    <t>Total NEBHE</t>
  </si>
  <si>
    <t>Total In-State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</si>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</sst>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_-[$£-809]* #,##0.00_-;\-[$£-809]* #,##0.00_-;_-[$£-809]* &quot;-&quot;??_-;_-@_-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8"/>
      <color theme="1" tint="0.1499984740745262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1"/>
      <color theme="0"/>
      <name val="Calibri Light"/>
      <family val="2"/>
      <scheme val="major"/>
    </font>
    <font>
      <sz val="10"/>
      <color theme="1" tint="0.14999847407452621"/>
      <name val="Calibri"/>
      <scheme val="minor"/>
    </font>
    <font>
      <b/>
      <sz val="10"/>
      <color theme="1" tint="0.14999847407452621"/>
      <name val="Calibri"/>
      <scheme val="minor"/>
    </font>
    <font>
      <sz val="8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theme="1" tint="0.14999847407452621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 Light"/>
      <family val="2"/>
      <scheme val="major"/>
    </font>
    <font>
      <sz val="12"/>
      <color theme="8" tint="-0.499984740745262"/>
      <name val="Calibri Light"/>
      <family val="2"/>
      <scheme val="major"/>
    </font>
    <font>
      <sz val="20"/>
      <color theme="8" tint="-0.499984740745262"/>
      <name val="Calibri Light"/>
      <family val="2"/>
      <scheme val="major"/>
    </font>
    <font>
      <sz val="22"/>
      <color theme="8" tint="-0.499984740745262"/>
      <name val="Calibri Light"/>
      <family val="2"/>
      <scheme val="major"/>
    </font>
    <font>
      <sz val="24"/>
      <color theme="8" tint="-0.499984740745262"/>
      <name val="Calibri Light"/>
      <family val="2"/>
      <scheme val="major"/>
    </font>
    <font>
      <sz val="9"/>
      <color theme="1" tint="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165" fontId="14" fillId="0" borderId="0" xfId="0" applyNumberFormat="1" applyFont="1" applyBorder="1" applyAlignment="1">
      <alignment horizontal="center" vertical="center"/>
    </xf>
    <xf numFmtId="166" fontId="15" fillId="0" borderId="0" xfId="0" applyNumberFormat="1" applyFont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left" vertical="top"/>
    </xf>
    <xf numFmtId="167" fontId="17" fillId="0" borderId="0" xfId="0" applyNumberFormat="1" applyFont="1" applyBorder="1" applyAlignment="1">
      <alignment horizontal="left" vertical="top"/>
    </xf>
    <xf numFmtId="167" fontId="17" fillId="0" borderId="0" xfId="0" applyNumberFormat="1" applyFont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164" formatCode="_([$$-409]* #,##0.00_);_([$$-409]* \(#,##0.00\);_([$$-409]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rgb="FF262626"/>
        <name val="Tahoma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164" formatCode="_([$$-409]* #,##0.00_);_([$$-409]* \(#,##0.00\);_([$$-409]* &quot;-&quot;??_);_(@_)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rgb="FF5B9BD5"/>
        </top>
      </border>
    </dxf>
    <dxf>
      <font>
        <strike val="0"/>
        <outline val="0"/>
        <shadow val="0"/>
        <u val="none"/>
        <vertAlign val="baseline"/>
        <sz val="10"/>
        <color rgb="FF262626"/>
        <name val="Tahoma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</dxf>
    <dxf>
      <numFmt numFmtId="164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164" formatCode="_([$$-409]* #,##0.00_);_([$$-409]* \(#,##0.00\);_([$$-409]* &quot;-&quot;??_);_(@_)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rgb="FF000000"/>
          <bgColor rgb="FFDDEBF7"/>
        </patternFill>
      </fill>
    </dxf>
    <dxf>
      <font>
        <strike val="0"/>
        <outline val="0"/>
        <shadow val="0"/>
        <u val="none"/>
        <vertAlign val="baseline"/>
        <sz val="10"/>
        <color rgb="FF262626"/>
        <name val="Tahom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 val="0"/>
        <i val="0"/>
        <color theme="4" tint="-0.249977111117893"/>
      </font>
      <border>
        <top style="thin">
          <color theme="4"/>
        </top>
      </border>
    </dxf>
    <dxf>
      <font>
        <b val="0"/>
        <i val="0"/>
        <color theme="4" tint="-0.249977111117893"/>
      </font>
      <border>
        <bottom style="thin">
          <color theme="4"/>
        </bottom>
      </border>
    </dxf>
    <dxf>
      <font>
        <color theme="4" tint="-0.249977111117893"/>
      </font>
      <border>
        <top/>
        <bottom style="thin">
          <color theme="4"/>
        </bottom>
      </border>
    </dxf>
  </dxfs>
  <tableStyles count="1" defaultTableStyle="TableStyleMedium2" defaultPivotStyle="PivotStyleLight16">
    <tableStyle name="CollegeBudget2" pivot="0" count="7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400800" cy="113347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133474"/>
        </a:xfrm>
        <a:prstGeom prst="rect">
          <a:avLst/>
        </a:prstGeom>
      </xdr:spPr>
    </xdr:pic>
    <xdr:clientData/>
  </xdr:oneCellAnchor>
  <xdr:twoCellAnchor>
    <xdr:from>
      <xdr:col>3</xdr:col>
      <xdr:colOff>238125</xdr:colOff>
      <xdr:row>0</xdr:row>
      <xdr:rowOff>19049</xdr:rowOff>
    </xdr:from>
    <xdr:to>
      <xdr:col>5</xdr:col>
      <xdr:colOff>1</xdr:colOff>
      <xdr:row>0</xdr:row>
      <xdr:rowOff>790574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95525" y="19049"/>
          <a:ext cx="1133476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n-US" sz="2000">
              <a:solidFill>
                <a:schemeClr val="accent5">
                  <a:lumMod val="20000"/>
                  <a:lumOff val="80000"/>
                </a:schemeClr>
              </a:solidFill>
              <a:latin typeface="+mj-lt"/>
            </a:rPr>
            <a:t>UMaine Exchange</a:t>
          </a:r>
          <a:r>
            <a:rPr lang="en-US" sz="2000" baseline="0">
              <a:solidFill>
                <a:schemeClr val="accent5">
                  <a:lumMod val="20000"/>
                  <a:lumOff val="80000"/>
                </a:schemeClr>
              </a:solidFill>
              <a:latin typeface="+mj-lt"/>
            </a:rPr>
            <a:t> to </a:t>
          </a:r>
        </a:p>
        <a:p>
          <a:pPr algn="ctr"/>
          <a:r>
            <a:rPr lang="en-US" sz="2000" baseline="0">
              <a:solidFill>
                <a:schemeClr val="accent5">
                  <a:lumMod val="20000"/>
                  <a:lumOff val="80000"/>
                </a:schemeClr>
              </a:solidFill>
              <a:latin typeface="+mj-lt"/>
            </a:rPr>
            <a:t>Edith Cowan Budget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AcademicExpenses29128" displayName="Table_AcademicExpenses29128" ref="B6:E10" totalsRowShown="0" headerRowDxfId="22" dataDxfId="21" totalsRowDxfId="20">
  <tableColumns count="4">
    <tableColumn id="1" name="Items" totalsRowDxfId="19"/>
    <tableColumn id="2" name="USD $" totalsRowDxfId="18"/>
    <tableColumn id="3" name="AUD $" dataDxfId="16" totalsRowDxfId="17">
      <calculatedColumnFormula>Table_AcademicExpenses29128[[#This Row],[USD $]]*1.48</calculatedColumnFormula>
    </tableColumn>
    <tableColumn id="4" name="Notes" totalsRowDxfId="15"/>
  </tableColumns>
  <tableStyleInfo name="CollegeBudget2" showFirstColumn="0" showLastColumn="0" showRowStripes="1" showColumnStripes="0"/>
</table>
</file>

<file path=xl/tables/table2.xml><?xml version="1.0" encoding="utf-8"?>
<table xmlns="http://schemas.openxmlformats.org/spreadsheetml/2006/main" id="2" name="Table_LivingExpenses6101315" displayName="Table_LivingExpenses6101315" ref="B13:E21" totalsRowCount="1" headerRowDxfId="14" dataDxfId="13" totalsRowBorderDxfId="12">
  <tableColumns count="4">
    <tableColumn id="1" name="Items" totalsRowLabel="Total" totalsRowDxfId="11"/>
    <tableColumn id="2" name="USD $" totalsRowFunction="sum" totalsRowDxfId="10"/>
    <tableColumn id="3" name="AUD $" totalsRowFunction="sum" dataDxfId="8" totalsRowDxfId="9">
      <calculatedColumnFormula>Table_LivingExpenses6101315[[#This Row],[USD $]]*1.48</calculatedColumnFormula>
    </tableColumn>
    <tableColumn id="4" name="Notes" totalsRowDxfId="7"/>
  </tableColumns>
  <tableStyleInfo name="CollegeBudget2" showFirstColumn="0" showLastColumn="0" showRowStripes="1" showColumnStripes="0"/>
</table>
</file>

<file path=xl/tables/table3.xml><?xml version="1.0" encoding="utf-8"?>
<table xmlns="http://schemas.openxmlformats.org/spreadsheetml/2006/main" id="3" name="Table_PersonalExpenses7111416" displayName="Table_PersonalExpenses7111416" ref="B24:E28" totalsRowCount="1" headerRowDxfId="6" dataDxfId="5">
  <tableColumns count="4">
    <tableColumn id="1" name="Items" totalsRowLabel="Total" totalsRowDxfId="4"/>
    <tableColumn id="2" name="USD $" totalsRowFunction="sum" totalsRowDxfId="3"/>
    <tableColumn id="3" name="AUD $" totalsRowFunction="sum" dataDxfId="1" totalsRowDxfId="2">
      <calculatedColumnFormula>Table_PersonalExpenses7111416[[#This Row],[USD $]]*1.48</calculatedColumnFormula>
    </tableColumn>
    <tableColumn id="4" name="Notes" totalsRowDxfId="0"/>
  </tableColumns>
  <tableStyleInfo name="CollegeBudge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showRowColHeaders="0" tabSelected="1" topLeftCell="A4" zoomScaleNormal="100" workbookViewId="0">
      <selection activeCell="I1" sqref="I1"/>
    </sheetView>
  </sheetViews>
  <sheetFormatPr defaultColWidth="10.28515625" defaultRowHeight="18" customHeight="1" x14ac:dyDescent="0.25"/>
  <cols>
    <col min="1" max="1" width="1.7109375" style="1" customWidth="1"/>
    <col min="2" max="2" width="28.140625" style="1" customWidth="1"/>
    <col min="3" max="3" width="16.7109375" style="2" customWidth="1"/>
    <col min="4" max="4" width="16.7109375" style="1" customWidth="1"/>
    <col min="5" max="5" width="32" style="1" customWidth="1"/>
    <col min="6" max="10" width="1.85546875" style="1" customWidth="1"/>
    <col min="11" max="16384" width="10.28515625" style="1"/>
  </cols>
  <sheetData>
    <row r="1" spans="2:6" s="32" customFormat="1" ht="109.5" customHeight="1" x14ac:dyDescent="0.25">
      <c r="C1" s="33"/>
      <c r="F1" s="32" t="s">
        <v>25</v>
      </c>
    </row>
    <row r="2" spans="2:6" s="8" customFormat="1" ht="16.5" customHeight="1" x14ac:dyDescent="0.25">
      <c r="B2" s="31" t="s">
        <v>24</v>
      </c>
      <c r="C2" s="31" t="s">
        <v>23</v>
      </c>
      <c r="D2" s="31"/>
      <c r="E2" s="31" t="s">
        <v>22</v>
      </c>
    </row>
    <row r="3" spans="2:6" ht="30" customHeight="1" x14ac:dyDescent="0.25">
      <c r="B3" s="30">
        <f>C7+Table_LivingExpenses6101315[[#Totals],[USD $]]+Table_PersonalExpenses7111416[[#Totals],[USD $]]</f>
        <v>18214</v>
      </c>
      <c r="C3" s="29">
        <f>C8+Table_LivingExpenses6101315[[#Totals],[USD $]]+Table_PersonalExpenses7111416[[#Totals],[USD $]]</f>
        <v>20794</v>
      </c>
      <c r="D3" s="29"/>
      <c r="E3" s="28">
        <f>C9+Table_LivingExpenses6101315[[#Totals],[USD $]]+Table_PersonalExpenses7111416[[#Totals],[USD $]]</f>
        <v>27904</v>
      </c>
    </row>
    <row r="4" spans="2:6" ht="30" customHeight="1" x14ac:dyDescent="0.25">
      <c r="B4" s="27"/>
      <c r="C4" s="26"/>
      <c r="D4" s="25"/>
    </row>
    <row r="5" spans="2:6" s="18" customFormat="1" ht="26.1" customHeight="1" x14ac:dyDescent="0.25">
      <c r="B5" s="13" t="s">
        <v>21</v>
      </c>
      <c r="C5" s="24"/>
      <c r="D5" s="24"/>
      <c r="E5" s="23"/>
    </row>
    <row r="6" spans="2:6" s="8" customFormat="1" ht="18" customHeight="1" x14ac:dyDescent="0.25">
      <c r="B6" s="10" t="s">
        <v>7</v>
      </c>
      <c r="C6" s="10" t="s">
        <v>6</v>
      </c>
      <c r="D6" s="10" t="s">
        <v>5</v>
      </c>
      <c r="E6" s="9" t="s">
        <v>4</v>
      </c>
    </row>
    <row r="7" spans="2:6" ht="18" customHeight="1" x14ac:dyDescent="0.25">
      <c r="B7" s="3" t="s">
        <v>20</v>
      </c>
      <c r="C7" s="5">
        <v>5451</v>
      </c>
      <c r="D7" s="22">
        <f>Table_AcademicExpenses29128[[#This Row],[USD $]]*1.48</f>
        <v>8067.48</v>
      </c>
      <c r="E7" s="21" t="s">
        <v>19</v>
      </c>
    </row>
    <row r="8" spans="2:6" ht="18" customHeight="1" x14ac:dyDescent="0.25">
      <c r="B8" s="3" t="s">
        <v>18</v>
      </c>
      <c r="C8" s="5">
        <v>8031</v>
      </c>
      <c r="D8" s="4">
        <f>Table_AcademicExpenses29128[[#This Row],[USD $]]*1.48</f>
        <v>11885.88</v>
      </c>
      <c r="E8" s="3"/>
    </row>
    <row r="9" spans="2:6" ht="18" customHeight="1" x14ac:dyDescent="0.25">
      <c r="B9" s="3" t="s">
        <v>17</v>
      </c>
      <c r="C9" s="5">
        <v>15141</v>
      </c>
      <c r="D9" s="4">
        <f>Table_AcademicExpenses29128[[#This Row],[USD $]]*1.48</f>
        <v>22408.68</v>
      </c>
      <c r="E9" s="3"/>
    </row>
    <row r="10" spans="2:6" s="18" customFormat="1" ht="18" customHeight="1" x14ac:dyDescent="0.25">
      <c r="B10" s="19"/>
      <c r="C10" s="19"/>
      <c r="D10" s="20"/>
      <c r="E10" s="19"/>
    </row>
    <row r="11" spans="2:6" ht="26.1" customHeight="1" x14ac:dyDescent="0.25"/>
    <row r="12" spans="2:6" ht="26.1" customHeight="1" x14ac:dyDescent="0.25">
      <c r="B12" s="13" t="s">
        <v>16</v>
      </c>
      <c r="C12" s="12"/>
      <c r="D12" s="11"/>
      <c r="E12" s="11"/>
    </row>
    <row r="13" spans="2:6" s="8" customFormat="1" ht="18" customHeight="1" x14ac:dyDescent="0.25">
      <c r="B13" s="10" t="s">
        <v>7</v>
      </c>
      <c r="C13" s="10" t="s">
        <v>6</v>
      </c>
      <c r="D13" s="10" t="s">
        <v>5</v>
      </c>
      <c r="E13" s="9" t="s">
        <v>4</v>
      </c>
    </row>
    <row r="14" spans="2:6" ht="18" customHeight="1" x14ac:dyDescent="0.25">
      <c r="B14" s="3" t="s">
        <v>15</v>
      </c>
      <c r="C14" s="5">
        <v>3700</v>
      </c>
      <c r="D14" s="4">
        <f>Table_LivingExpenses6101315[[#This Row],[USD $]]*1.48</f>
        <v>5476</v>
      </c>
      <c r="E14" s="3"/>
    </row>
    <row r="15" spans="2:6" ht="18" customHeight="1" x14ac:dyDescent="0.25">
      <c r="B15" s="3" t="s">
        <v>14</v>
      </c>
      <c r="C15" s="5">
        <v>2500</v>
      </c>
      <c r="D15" s="4">
        <f>Table_LivingExpenses6101315[[#This Row],[USD $]]*1.48</f>
        <v>3700</v>
      </c>
      <c r="E15" s="3"/>
    </row>
    <row r="16" spans="2:6" ht="18" customHeight="1" x14ac:dyDescent="0.25">
      <c r="B16" s="3" t="s">
        <v>13</v>
      </c>
      <c r="C16" s="5">
        <v>300</v>
      </c>
      <c r="D16" s="4">
        <f>Table_LivingExpenses6101315[[#This Row],[USD $]]*1.48</f>
        <v>444</v>
      </c>
      <c r="E16" s="3"/>
    </row>
    <row r="17" spans="2:5" ht="18" customHeight="1" x14ac:dyDescent="0.25">
      <c r="B17" s="3" t="s">
        <v>12</v>
      </c>
      <c r="C17" s="5">
        <v>200</v>
      </c>
      <c r="D17" s="4">
        <f>Table_LivingExpenses6101315[[#This Row],[USD $]]*1.48</f>
        <v>296</v>
      </c>
      <c r="E17" s="3"/>
    </row>
    <row r="18" spans="2:5" ht="18" customHeight="1" x14ac:dyDescent="0.25">
      <c r="B18" s="3" t="s">
        <v>11</v>
      </c>
      <c r="C18" s="5">
        <v>500</v>
      </c>
      <c r="D18" s="4">
        <f>Table_LivingExpenses6101315[[#This Row],[USD $]]*1.48</f>
        <v>740</v>
      </c>
      <c r="E18" s="3"/>
    </row>
    <row r="19" spans="2:5" ht="18" customHeight="1" x14ac:dyDescent="0.25">
      <c r="B19" s="3" t="s">
        <v>10</v>
      </c>
      <c r="C19" s="5">
        <v>400</v>
      </c>
      <c r="D19" s="4">
        <f>Table_LivingExpenses6101315[[#This Row],[USD $]]*1.48</f>
        <v>592</v>
      </c>
      <c r="E19" s="3"/>
    </row>
    <row r="20" spans="2:5" ht="26.1" customHeight="1" x14ac:dyDescent="0.25">
      <c r="B20" s="3" t="s">
        <v>9</v>
      </c>
      <c r="C20" s="5">
        <v>2000</v>
      </c>
      <c r="D20" s="4">
        <f>Table_LivingExpenses6101315[[#This Row],[USD $]]*1.48</f>
        <v>2960</v>
      </c>
      <c r="E20" s="3"/>
    </row>
    <row r="21" spans="2:5" ht="18" customHeight="1" x14ac:dyDescent="0.25">
      <c r="B21" s="17" t="s">
        <v>0</v>
      </c>
      <c r="C21" s="16">
        <f>SUBTOTAL(109,Table_LivingExpenses6101315[USD $])</f>
        <v>9600</v>
      </c>
      <c r="D21" s="15">
        <f>SUBTOTAL(109,Table_LivingExpenses6101315[AUD $])</f>
        <v>14208</v>
      </c>
      <c r="E21" s="14"/>
    </row>
    <row r="23" spans="2:5" ht="26.1" customHeight="1" x14ac:dyDescent="0.25">
      <c r="B23" s="13" t="s">
        <v>8</v>
      </c>
      <c r="C23" s="12"/>
      <c r="D23" s="11"/>
      <c r="E23" s="11"/>
    </row>
    <row r="24" spans="2:5" ht="18" customHeight="1" x14ac:dyDescent="0.25">
      <c r="B24" s="10" t="s">
        <v>7</v>
      </c>
      <c r="C24" s="10" t="s">
        <v>6</v>
      </c>
      <c r="D24" s="10" t="s">
        <v>5</v>
      </c>
      <c r="E24" s="9" t="s">
        <v>4</v>
      </c>
    </row>
    <row r="25" spans="2:5" s="8" customFormat="1" ht="18" customHeight="1" x14ac:dyDescent="0.25">
      <c r="B25" s="3" t="s">
        <v>3</v>
      </c>
      <c r="C25" s="5">
        <v>2500</v>
      </c>
      <c r="D25" s="4">
        <f>Table_PersonalExpenses7111416[[#This Row],[USD $]]*1.48</f>
        <v>3700</v>
      </c>
      <c r="E25" s="3"/>
    </row>
    <row r="26" spans="2:5" ht="18" customHeight="1" x14ac:dyDescent="0.25">
      <c r="B26" s="3" t="s">
        <v>2</v>
      </c>
      <c r="C26" s="5">
        <v>560</v>
      </c>
      <c r="D26" s="4">
        <f>Table_PersonalExpenses7111416[[#This Row],[USD $]]*1.48</f>
        <v>828.8</v>
      </c>
      <c r="E26" s="7"/>
    </row>
    <row r="27" spans="2:5" ht="26.1" customHeight="1" x14ac:dyDescent="0.25">
      <c r="B27" s="3" t="s">
        <v>1</v>
      </c>
      <c r="C27" s="5">
        <v>103</v>
      </c>
      <c r="D27" s="4">
        <f>Table_PersonalExpenses7111416[[#This Row],[USD $]]*1.48</f>
        <v>152.44</v>
      </c>
      <c r="E27" s="3"/>
    </row>
    <row r="28" spans="2:5" ht="18" customHeight="1" x14ac:dyDescent="0.25">
      <c r="B28" s="6" t="s">
        <v>0</v>
      </c>
      <c r="C28" s="5">
        <f>SUBTOTAL(109,Table_PersonalExpenses7111416[USD $])</f>
        <v>3163</v>
      </c>
      <c r="D28" s="4">
        <f>SUBTOTAL(109,Table_PersonalExpenses7111416[AUD $])</f>
        <v>4681.24</v>
      </c>
      <c r="E28" s="3"/>
    </row>
  </sheetData>
  <mergeCells count="1">
    <mergeCell ref="C3:D3"/>
  </mergeCells>
  <dataValidations count="8">
    <dataValidation allowBlank="1" showInputMessage="1" showErrorMessage="1" prompt="Enter item notes under this column" sqref="E6 E13 E24"/>
    <dataValidation allowBlank="1" showInputMessage="1" showErrorMessage="1" prompt="Enter Actual Spent per item under this column" sqref="D6 D13 D24"/>
    <dataValidation allowBlank="1" showInputMessage="1" showErrorMessage="1" prompt="Enter Budget per item under this column" sqref="C6 C13 C24"/>
    <dataValidation allowBlank="1" showInputMessage="1" showErrorMessage="1" prompt="Enter Expense Items below this column" sqref="B6 B24 B13"/>
    <dataValidation allowBlank="1" showInputMessage="1" showErrorMessage="1" prompt="This bar shows the % of money spent against the total budget" sqref="E3"/>
    <dataValidation allowBlank="1" showInputMessage="1" showErrorMessage="1" prompt="Total actual spent is calculated in this cell" sqref="C3:D3"/>
    <dataValidation allowBlank="1" showInputMessage="1" showErrorMessage="1" prompt="Total Monthly Budget is calculated in this cell" sqref="B3"/>
    <dataValidation allowBlank="1" showInputMessage="1" showErrorMessage="1" promptTitle="College Monthly Budget" prompt="This template tracks your actual expenditures against your college monthly budget._x000a__x000a_Enter your expense items and budget to the three tables. Update the Actual Spent column as you spend money._x000a_" sqref="A1"/>
  </dataValidations>
  <pageMargins left="0.7" right="0.7" top="0.5" bottom="0.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Edith Cowan University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Orlina Boteva</dc:creator>
  <cp:lastModifiedBy>Orlina Boteva</cp:lastModifiedBy>
  <dcterms:created xsi:type="dcterms:W3CDTF">2019-11-07T16:07:28Z</dcterms:created>
  <dcterms:modified xsi:type="dcterms:W3CDTF">2019-11-07T16:07:40Z</dcterms:modified>
</cp:coreProperties>
</file>